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8955" firstSheet="1" activeTab="1"/>
  </bookViews>
  <sheets>
    <sheet name="Schedule" sheetId="1" state="hidden" r:id="rId1"/>
    <sheet name="Weekly" sheetId="2" r:id="rId2"/>
    <sheet name="Bill Payment and Holidays" sheetId="3" r:id="rId3"/>
  </sheets>
  <definedNames>
    <definedName name="Holiday">'Bill Payment and Holidays'!$K$4:$K$22</definedName>
    <definedName name="_xlnm.Print_Area" localSheetId="1">'Weekly'!$A$1:$V$27</definedName>
  </definedNames>
  <calcPr fullCalcOnLoad="1"/>
</workbook>
</file>

<file path=xl/sharedStrings.xml><?xml version="1.0" encoding="utf-8"?>
<sst xmlns="http://schemas.openxmlformats.org/spreadsheetml/2006/main" count="59" uniqueCount="38">
  <si>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</si>
  <si>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</si>
  <si>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</si>
  <si>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</si>
  <si>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</si>
  <si>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</si>
  <si>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</si>
  <si>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</si>
  <si>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</si>
  <si>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</si>
  <si>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</si>
  <si>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</si>
  <si>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</si>
  <si>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</si>
  <si>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Start Date :</t>
  </si>
  <si>
    <t>Recurrence Date</t>
  </si>
  <si>
    <t>Recurrence Day</t>
  </si>
  <si>
    <t>PRIORITY</t>
  </si>
  <si>
    <t>VISIT EXCELTEMPLATE.NET FOR MORE TEMPLATES AND UPDATES</t>
  </si>
  <si>
    <t>Credit Card</t>
  </si>
  <si>
    <t>Loan</t>
  </si>
  <si>
    <t>Master Card</t>
  </si>
  <si>
    <t xml:space="preserve">School </t>
  </si>
  <si>
    <t>Electricity</t>
  </si>
  <si>
    <t>House</t>
  </si>
  <si>
    <t>Type</t>
  </si>
  <si>
    <t>Detail</t>
  </si>
  <si>
    <t>Amount</t>
  </si>
  <si>
    <t>Min/Fixed Amount/Budget</t>
  </si>
  <si>
    <t>Total Amount</t>
  </si>
  <si>
    <t>WEEKLY BILL PAYMENT ORGANIZER</t>
  </si>
  <si>
    <t>Bill Payment</t>
  </si>
  <si>
    <t>Fixed Date</t>
  </si>
  <si>
    <t>Monday</t>
  </si>
  <si>
    <t>Allowance</t>
  </si>
  <si>
    <t>John Doe Jr</t>
  </si>
  <si>
    <t>Other</t>
  </si>
  <si>
    <t>Buy Concert Ticket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</si>
</sst>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"/>
    <numFmt numFmtId="166" formatCode="ddd"/>
    <numFmt numFmtId="167" formatCode="[$-409]d\-mmm\-yy;@"/>
    <numFmt numFmtId="168" formatCode="dddd"/>
    <numFmt numFmtId="169" formatCode="[$-F800]dddd\,\ mmmm\ dd\,\ yyyy"/>
    <numFmt numFmtId="170" formatCode="[$-409]h:mm:ss\ AM/PM"/>
    <numFmt numFmtId="171" formatCode="[$-409]h:mm\ AM/PM;@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28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Franklin Gothic Boo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28"/>
      <name val="Verdana"/>
      <family val="2"/>
    </font>
    <font>
      <sz val="9"/>
      <name val="Verdana"/>
      <family val="2"/>
    </font>
    <font>
      <sz val="9"/>
      <color indexed="63"/>
      <name val="Verdana"/>
      <family val="2"/>
    </font>
    <font>
      <sz val="9"/>
      <color indexed="9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9"/>
      <color indexed="63"/>
      <name val="Verdana"/>
      <family val="2"/>
    </font>
    <font>
      <b/>
      <sz val="9"/>
      <color indexed="9"/>
      <name val="Verdana"/>
      <family val="2"/>
    </font>
    <font>
      <b/>
      <sz val="16"/>
      <color indexed="9"/>
      <name val="Verdana"/>
      <family val="2"/>
    </font>
    <font>
      <b/>
      <sz val="10"/>
      <name val="Verdana"/>
      <family val="2"/>
    </font>
    <font>
      <sz val="9"/>
      <color indexed="12"/>
      <name val="Verdana"/>
      <family val="2"/>
    </font>
    <font>
      <sz val="14"/>
      <color indexed="12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2"/>
      <color indexed="9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double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7" borderId="7" applyNumberFormat="0" applyFon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56" applyFont="1" applyFill="1" applyBorder="1" applyAlignment="1">
      <alignment horizontal="left" vertical="center"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9" fillId="18" borderId="10" xfId="56" applyFont="1" applyFill="1" applyBorder="1" applyAlignment="1">
      <alignment horizontal="center" vertical="center"/>
      <protection/>
    </xf>
    <xf numFmtId="0" fontId="19" fillId="18" borderId="12" xfId="56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vertical="center"/>
    </xf>
    <xf numFmtId="0" fontId="25" fillId="19" borderId="0" xfId="56" applyFont="1" applyFill="1" applyBorder="1" applyAlignment="1">
      <alignment horizontal="right" vertical="center"/>
      <protection/>
    </xf>
    <xf numFmtId="0" fontId="18" fillId="19" borderId="0" xfId="56" applyFont="1" applyFill="1" applyBorder="1" applyAlignment="1">
      <alignment vertical="center"/>
      <protection/>
    </xf>
    <xf numFmtId="0" fontId="19" fillId="19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 applyProtection="1">
      <alignment/>
      <protection locked="0"/>
    </xf>
    <xf numFmtId="167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 indent="1"/>
      <protection locked="0"/>
    </xf>
    <xf numFmtId="171" fontId="23" fillId="0" borderId="0" xfId="0" applyNumberFormat="1" applyFont="1" applyAlignment="1">
      <alignment/>
    </xf>
    <xf numFmtId="0" fontId="20" fillId="18" borderId="13" xfId="56" applyFont="1" applyFill="1" applyBorder="1" applyAlignment="1">
      <alignment horizontal="center" vertical="center"/>
      <protection/>
    </xf>
    <xf numFmtId="0" fontId="21" fillId="19" borderId="0" xfId="0" applyFont="1" applyFill="1" applyAlignment="1">
      <alignment vertical="center"/>
    </xf>
    <xf numFmtId="0" fontId="21" fillId="19" borderId="0" xfId="56" applyFont="1" applyFill="1" applyBorder="1" applyAlignment="1">
      <alignment vertical="center"/>
      <protection/>
    </xf>
    <xf numFmtId="0" fontId="28" fillId="19" borderId="0" xfId="0" applyFont="1" applyFill="1" applyAlignment="1">
      <alignment vertical="center"/>
    </xf>
    <xf numFmtId="165" fontId="19" fillId="18" borderId="13" xfId="56" applyNumberFormat="1" applyFont="1" applyFill="1" applyBorder="1" applyAlignment="1">
      <alignment horizontal="center" vertical="center"/>
      <protection/>
    </xf>
    <xf numFmtId="1" fontId="23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56" applyFont="1" applyFill="1" applyBorder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171" fontId="19" fillId="0" borderId="10" xfId="56" applyNumberFormat="1" applyFont="1" applyFill="1" applyBorder="1" applyAlignment="1">
      <alignment horizontal="left" vertical="center" indent="1"/>
      <protection/>
    </xf>
    <xf numFmtId="171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171" fontId="19" fillId="18" borderId="12" xfId="56" applyNumberFormat="1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0" xfId="56" applyFont="1" applyFill="1" applyBorder="1" applyAlignment="1">
      <alignment horizontal="left" vertical="center" indent="1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0" fontId="19" fillId="18" borderId="12" xfId="56" applyFont="1" applyFill="1" applyBorder="1" applyAlignment="1">
      <alignment horizontal="left" vertical="center" indent="1"/>
      <protection/>
    </xf>
    <xf numFmtId="0" fontId="19" fillId="18" borderId="14" xfId="0" applyFont="1" applyFill="1" applyBorder="1" applyAlignment="1">
      <alignment horizontal="center" vertical="center"/>
    </xf>
    <xf numFmtId="165" fontId="30" fillId="0" borderId="13" xfId="56" applyNumberFormat="1" applyFont="1" applyFill="1" applyBorder="1" applyAlignment="1">
      <alignment horizontal="center" vertical="center"/>
      <protection/>
    </xf>
    <xf numFmtId="167" fontId="23" fillId="0" borderId="13" xfId="0" applyNumberFormat="1" applyFont="1" applyFill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71" fontId="23" fillId="0" borderId="13" xfId="0" applyNumberFormat="1" applyFont="1" applyFill="1" applyBorder="1" applyAlignment="1">
      <alignment horizontal="left" indent="1"/>
    </xf>
    <xf numFmtId="0" fontId="23" fillId="0" borderId="13" xfId="0" applyFont="1" applyFill="1" applyBorder="1" applyAlignment="1">
      <alignment horizontal="left" indent="1"/>
    </xf>
    <xf numFmtId="171" fontId="23" fillId="0" borderId="13" xfId="0" applyNumberFormat="1" applyFont="1" applyFill="1" applyBorder="1" applyAlignment="1" applyProtection="1">
      <alignment horizontal="left" vertical="top" wrapText="1" indent="1"/>
      <protection locked="0"/>
    </xf>
    <xf numFmtId="171" fontId="23" fillId="0" borderId="13" xfId="0" applyNumberFormat="1" applyFont="1" applyBorder="1" applyAlignment="1">
      <alignment horizontal="left" indent="1"/>
    </xf>
    <xf numFmtId="171" fontId="23" fillId="0" borderId="0" xfId="0" applyNumberFormat="1" applyFont="1" applyAlignment="1">
      <alignment horizontal="left" inden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horizontal="left" indent="1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7" fillId="18" borderId="13" xfId="0" applyFont="1" applyFill="1" applyBorder="1" applyAlignment="1" applyProtection="1">
      <alignment horizontal="center"/>
      <protection locked="0"/>
    </xf>
    <xf numFmtId="0" fontId="27" fillId="18" borderId="13" xfId="0" applyFont="1" applyFill="1" applyBorder="1" applyAlignment="1" applyProtection="1">
      <alignment/>
      <protection locked="0"/>
    </xf>
    <xf numFmtId="171" fontId="27" fillId="18" borderId="13" xfId="0" applyNumberFormat="1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>
      <alignment horizontal="center"/>
    </xf>
    <xf numFmtId="0" fontId="27" fillId="20" borderId="13" xfId="0" applyFont="1" applyFill="1" applyBorder="1" applyAlignment="1" applyProtection="1">
      <alignment horizontal="center"/>
      <protection locked="0"/>
    </xf>
    <xf numFmtId="0" fontId="27" fillId="20" borderId="13" xfId="0" applyFont="1" applyFill="1" applyBorder="1" applyAlignment="1" applyProtection="1">
      <alignment horizontal="left" indent="1"/>
      <protection locked="0"/>
    </xf>
    <xf numFmtId="0" fontId="23" fillId="0" borderId="13" xfId="0" applyFont="1" applyFill="1" applyBorder="1" applyAlignment="1" applyProtection="1">
      <alignment horizontal="right" indent="1"/>
      <protection locked="0"/>
    </xf>
    <xf numFmtId="1" fontId="21" fillId="0" borderId="0" xfId="56" applyNumberFormat="1" applyFont="1" applyFill="1" applyBorder="1" applyAlignment="1" applyProtection="1">
      <alignment vertical="center"/>
      <protection hidden="1"/>
    </xf>
    <xf numFmtId="0" fontId="21" fillId="0" borderId="0" xfId="56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169" fontId="23" fillId="0" borderId="13" xfId="0" applyNumberFormat="1" applyFont="1" applyFill="1" applyBorder="1" applyAlignment="1">
      <alignment horizontal="right" indent="1"/>
    </xf>
    <xf numFmtId="169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169" fontId="23" fillId="0" borderId="13" xfId="0" applyNumberFormat="1" applyFont="1" applyBorder="1" applyAlignment="1">
      <alignment horizontal="right" indent="1"/>
    </xf>
    <xf numFmtId="0" fontId="19" fillId="0" borderId="10" xfId="56" applyNumberFormat="1" applyFont="1" applyFill="1" applyBorder="1" applyAlignment="1">
      <alignment horizontal="left" vertical="center" indent="1"/>
      <protection/>
    </xf>
    <xf numFmtId="0" fontId="19" fillId="18" borderId="10" xfId="56" applyNumberFormat="1" applyFont="1" applyFill="1" applyBorder="1" applyAlignment="1">
      <alignment horizontal="left" vertical="center" indent="1"/>
      <protection/>
    </xf>
    <xf numFmtId="0" fontId="19" fillId="18" borderId="12" xfId="56" applyNumberFormat="1" applyFont="1" applyFill="1" applyBorder="1" applyAlignment="1">
      <alignment horizontal="left" vertical="center" indent="1"/>
      <protection/>
    </xf>
    <xf numFmtId="0" fontId="19" fillId="0" borderId="11" xfId="56" applyNumberFormat="1" applyFont="1" applyFill="1" applyBorder="1" applyAlignment="1">
      <alignment horizontal="left" vertical="center" indent="1"/>
      <protection/>
    </xf>
    <xf numFmtId="171" fontId="19" fillId="0" borderId="11" xfId="56" applyNumberFormat="1" applyFont="1" applyFill="1" applyBorder="1" applyAlignment="1">
      <alignment horizontal="lef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19" fillId="0" borderId="13" xfId="0" applyNumberFormat="1" applyFont="1" applyBorder="1" applyAlignment="1">
      <alignment horizontal="right" vertical="center"/>
    </xf>
    <xf numFmtId="40" fontId="19" fillId="18" borderId="10" xfId="56" applyNumberFormat="1" applyFont="1" applyFill="1" applyBorder="1" applyAlignment="1">
      <alignment horizontal="right" vertical="center" indent="1"/>
      <protection/>
    </xf>
    <xf numFmtId="40" fontId="19" fillId="0" borderId="10" xfId="56" applyNumberFormat="1" applyFont="1" applyFill="1" applyBorder="1" applyAlignment="1">
      <alignment horizontal="right" vertical="center" indent="1"/>
      <protection/>
    </xf>
    <xf numFmtId="40" fontId="19" fillId="18" borderId="12" xfId="56" applyNumberFormat="1" applyFont="1" applyFill="1" applyBorder="1" applyAlignment="1">
      <alignment horizontal="right" vertical="center" indent="1"/>
      <protection/>
    </xf>
    <xf numFmtId="40" fontId="23" fillId="0" borderId="13" xfId="0" applyNumberFormat="1" applyFont="1" applyFill="1" applyBorder="1" applyAlignment="1">
      <alignment horizontal="right" indent="1"/>
    </xf>
    <xf numFmtId="40" fontId="23" fillId="0" borderId="13" xfId="0" applyNumberFormat="1" applyFont="1" applyFill="1" applyBorder="1" applyAlignment="1" applyProtection="1">
      <alignment horizontal="right" vertical="top" wrapText="1" indent="1"/>
      <protection locked="0"/>
    </xf>
    <xf numFmtId="40" fontId="23" fillId="0" borderId="13" xfId="0" applyNumberFormat="1" applyFont="1" applyBorder="1" applyAlignment="1">
      <alignment horizontal="right" indent="1"/>
    </xf>
    <xf numFmtId="168" fontId="24" fillId="0" borderId="14" xfId="56" applyNumberFormat="1" applyFont="1" applyFill="1" applyBorder="1" applyAlignment="1">
      <alignment horizontal="center" vertical="center"/>
      <protection/>
    </xf>
    <xf numFmtId="168" fontId="24" fillId="0" borderId="15" xfId="56" applyNumberFormat="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169" fontId="19" fillId="0" borderId="16" xfId="0" applyNumberFormat="1" applyFont="1" applyFill="1" applyBorder="1" applyAlignment="1">
      <alignment horizontal="center" vertical="center"/>
    </xf>
    <xf numFmtId="16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4" fillId="19" borderId="0" xfId="52" applyFont="1" applyFill="1" applyAlignment="1">
      <alignment horizontal="center" vertical="center"/>
    </xf>
    <xf numFmtId="0" fontId="26" fillId="19" borderId="16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/>
    </xf>
    <xf numFmtId="0" fontId="27" fillId="18" borderId="13" xfId="0" applyFont="1" applyFill="1" applyBorder="1" applyAlignment="1">
      <alignment horizontal="center"/>
    </xf>
    <xf numFmtId="0" fontId="27" fillId="18" borderId="11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0</xdr:rowOff>
    </xdr:from>
    <xdr:to>
      <xdr:col>4</xdr:col>
      <xdr:colOff>600075</xdr:colOff>
      <xdr:row>1</xdr:row>
      <xdr:rowOff>238125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"/>
          <a:ext cx="46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2"/>
  <sheetViews>
    <sheetView showGridLines="0" showRowColHeaders="0" workbookViewId="0" topLeftCell="A1">
      <selection activeCell="A1" sqref="A1:IV16384"/>
    </sheetView>
  </sheetViews>
  <sheetFormatPr defaultColWidth="9.140625" defaultRowHeight="12.75"/>
  <cols>
    <col min="1" max="33" width="1.7109375" style="63" customWidth="1"/>
    <col min="34" max="16384" width="9.140625" style="63" customWidth="1"/>
  </cols>
  <sheetData>
    <row r="2" spans="1:32" ht="12.75">
      <c r="A2" s="60">
        <f>DAY(Weekly!C2)</f>
        <v>1</v>
      </c>
      <c r="B2" s="60">
        <v>0</v>
      </c>
      <c r="C2" s="60"/>
      <c r="D2" s="60"/>
      <c r="E2" s="60"/>
      <c r="F2" s="60">
        <f>MONTH(Weekly!C2)</f>
        <v>1</v>
      </c>
      <c r="G2" s="60">
        <v>0</v>
      </c>
      <c r="H2" s="60"/>
      <c r="I2" s="60"/>
      <c r="J2" s="60"/>
      <c r="K2" s="61">
        <f>YEAR(Weekly!C2)</f>
        <v>2010</v>
      </c>
      <c r="L2" s="60">
        <v>0</v>
      </c>
      <c r="M2" s="60"/>
      <c r="N2" s="60"/>
      <c r="O2" s="60"/>
      <c r="P2" s="62"/>
      <c r="Q2" s="60">
        <v>0</v>
      </c>
      <c r="R2" s="60"/>
      <c r="S2" s="60"/>
      <c r="T2" s="60"/>
      <c r="U2" s="62"/>
      <c r="V2" s="60">
        <v>0</v>
      </c>
      <c r="W2" s="60"/>
      <c r="X2" s="60"/>
      <c r="Y2" s="60"/>
      <c r="Z2" s="62"/>
      <c r="AA2" s="60">
        <v>0</v>
      </c>
      <c r="AB2" s="60"/>
      <c r="AC2" s="60"/>
      <c r="AD2" s="60"/>
      <c r="AE2" s="62"/>
      <c r="AF2" s="60">
        <v>0</v>
      </c>
    </row>
    <row r="3" spans="1:35" ht="12.75">
      <c r="A3" s="62" t="e">
        <f>MATCH(WEEKDAY(Weekly!B$6),'Bill Payment and Holidays'!$I$4:$I$1001,0)</f>
        <v>#N/A</v>
      </c>
      <c r="B3" s="62">
        <f>IF(ISNA(A3),B2,B2+1)</f>
        <v>0</v>
      </c>
      <c r="C3" s="62">
        <f>IF(ISNA(A3),"",INDEX('Bill Payment and Holidays'!$F$4:$F$1001,A3))</f>
      </c>
      <c r="D3" s="62">
        <f>IF(ISNA(A3),"",INDEX('Bill Payment and Holidays'!$G$4:$G$1001,A3))</f>
      </c>
      <c r="E3" s="62">
        <f>IF(ISNA(A3),"",INDEX('Bill Payment and Holidays'!$H$4:$H$1001,A3))</f>
      </c>
      <c r="F3" s="62" t="e">
        <f>MATCH(WEEKDAY(Weekly!E$6),'Bill Payment and Holidays'!$I$4:$I$1001,0)</f>
        <v>#N/A</v>
      </c>
      <c r="G3" s="62">
        <f>IF(ISNA(F3),G2,G2+1)</f>
        <v>0</v>
      </c>
      <c r="H3" s="62">
        <f>IF(ISNA(F3),"",INDEX('Bill Payment and Holidays'!$F$4:$F$1001,F3))</f>
      </c>
      <c r="I3" s="62">
        <f>IF(ISNA(F3),"",INDEX('Bill Payment and Holidays'!$G$4:$G$1001,F3))</f>
      </c>
      <c r="J3" s="62">
        <f>IF(ISNA(F3),"",INDEX('Bill Payment and Holidays'!$H$4:$H$1001,F3))</f>
      </c>
      <c r="K3" s="62" t="e">
        <f>MATCH(WEEKDAY(Weekly!H$6),'Bill Payment and Holidays'!$I$4:$I$1001,0)</f>
        <v>#N/A</v>
      </c>
      <c r="L3" s="62">
        <f>IF(ISNA(K3),L2,L2+1)</f>
        <v>0</v>
      </c>
      <c r="M3" s="62">
        <f>IF(ISNA(K3),"",INDEX('Bill Payment and Holidays'!$F$4:$F$1001,K3))</f>
      </c>
      <c r="N3" s="62">
        <f>IF(ISNA(K3),"",INDEX('Bill Payment and Holidays'!$G$4:$G$1001,K3))</f>
      </c>
      <c r="O3" s="62">
        <f>IF(ISNA(K3),"",INDEX('Bill Payment and Holidays'!$H$4:$H$1001,K3))</f>
      </c>
      <c r="P3" s="62">
        <f>MATCH(WEEKDAY(Weekly!K$6),'Bill Payment and Holidays'!$I$4:$I$1001,0)</f>
        <v>4</v>
      </c>
      <c r="Q3" s="62">
        <f>IF(ISNA(P3),Q2,Q2+1)</f>
        <v>1</v>
      </c>
      <c r="R3" s="62" t="str">
        <f>IF(ISNA(P3),"",INDEX('Bill Payment and Holidays'!$F$4:$F$1001,P3))</f>
        <v>Allowance</v>
      </c>
      <c r="S3" s="62" t="str">
        <f>IF(ISNA(P3),"",INDEX('Bill Payment and Holidays'!$G$4:$G$1001,P3))</f>
        <v>John Doe Jr</v>
      </c>
      <c r="T3" s="62">
        <f>IF(ISNA(P3),"",INDEX('Bill Payment and Holidays'!$H$4:$H$1001,P3))</f>
        <v>100</v>
      </c>
      <c r="U3" s="62" t="e">
        <f>MATCH(WEEKDAY(Weekly!N$6),'Bill Payment and Holidays'!$I$4:$I$1001,0)</f>
        <v>#N/A</v>
      </c>
      <c r="V3" s="62">
        <f>IF(ISNA(U3),V2,V2+1)</f>
        <v>0</v>
      </c>
      <c r="W3" s="62">
        <f>IF(ISNA(U3),"",INDEX('Bill Payment and Holidays'!$F$4:$F$1001,U3))</f>
      </c>
      <c r="X3" s="62">
        <f>IF(ISNA(U3),"",INDEX('Bill Payment and Holidays'!$G$4:$G$1001,U3))</f>
      </c>
      <c r="Y3" s="62">
        <f>IF(ISNA(U3),"",INDEX('Bill Payment and Holidays'!$H$4:$H$1001,U3))</f>
      </c>
      <c r="Z3" s="62" t="e">
        <f>MATCH(WEEKDAY(Weekly!Q$6),'Bill Payment and Holidays'!$I$4:$I$1001,0)</f>
        <v>#N/A</v>
      </c>
      <c r="AA3" s="62">
        <f>IF(ISNA(Z3),AA2,AA2+1)</f>
        <v>0</v>
      </c>
      <c r="AB3" s="62">
        <f>IF(ISNA(Z3),"",INDEX('Bill Payment and Holidays'!$F$4:$F$1001,Z3))</f>
      </c>
      <c r="AC3" s="62">
        <f>IF(ISNA(Z3),"",INDEX('Bill Payment and Holidays'!$G$4:$G$1001,Z3))</f>
      </c>
      <c r="AD3" s="62">
        <f>IF(ISNA(Z3),"",INDEX('Bill Payment and Holidays'!$H$4:$H$1001,Z3))</f>
      </c>
      <c r="AE3" s="62" t="e">
        <f>MATCH(WEEKDAY(Weekly!T$6),'Bill Payment and Holidays'!$I$4:$I$1001,0)</f>
        <v>#N/A</v>
      </c>
      <c r="AF3" s="62">
        <f>IF(ISNA(AE3),AF2,AF2+1)</f>
        <v>0</v>
      </c>
      <c r="AG3" s="62">
        <f>IF(ISNA(AE3),"",INDEX('Bill Payment and Holidays'!$F$4:$F$1001,AE3))</f>
      </c>
      <c r="AH3" s="62">
        <f>IF(ISNA(AE3),"",INDEX('Bill Payment and Holidays'!$G$4:$G$1001,AE3))</f>
      </c>
      <c r="AI3" s="62">
        <f>IF(ISNA(AE3),"",INDEX('Bill Payment and Holidays'!$H$4:$H$1001,AE3))</f>
      </c>
    </row>
    <row r="4" spans="1:35" ht="12.75">
      <c r="A4" s="62" t="e">
        <f ca="1">IF(A3&gt;0,MATCH(WEEKDAY(Weekly!B$6),OFFSET('Bill Payment and Holidays'!$I$4:$I$1001,A3,0),0)+A3,"")</f>
        <v>#N/A</v>
      </c>
      <c r="B4" s="62">
        <f aca="true" t="shared" si="0" ref="B4:B62">IF(ISNA(A4),B3,B3+1)</f>
        <v>0</v>
      </c>
      <c r="C4" s="62">
        <f>IF(ISNA(A4),"",INDEX('Bill Payment and Holidays'!$F$4:$F$1001,A4))</f>
      </c>
      <c r="D4" s="62">
        <f>IF(ISNA(A4),"",INDEX('Bill Payment and Holidays'!$G$4:$G$1001,A4))</f>
      </c>
      <c r="E4" s="62">
        <f>IF(ISNA(A4),"",INDEX('Bill Payment and Holidays'!$H$4:$H$1001,A4))</f>
      </c>
      <c r="F4" s="62" t="e">
        <f ca="1">IF(F3&gt;0,MATCH(WEEKDAY(Weekly!E$6),OFFSET('Bill Payment and Holidays'!$I$4:$I$1001,F3,0),0)+F3,"")</f>
        <v>#N/A</v>
      </c>
      <c r="G4" s="62">
        <f aca="true" t="shared" si="1" ref="G4:G62">IF(ISNA(F4),G3,G3+1)</f>
        <v>0</v>
      </c>
      <c r="H4" s="62">
        <f>IF(ISNA(F4),"",INDEX('Bill Payment and Holidays'!$F$4:$F$1001,F4))</f>
      </c>
      <c r="I4" s="62">
        <f>IF(ISNA(F4),"",INDEX('Bill Payment and Holidays'!$G$4:$G$1001,F4))</f>
      </c>
      <c r="J4" s="62">
        <f>IF(ISNA(F4),"",INDEX('Bill Payment and Holidays'!$H$4:$H$1001,F4))</f>
      </c>
      <c r="K4" s="62" t="e">
        <f ca="1">IF(K3&gt;0,MATCH(WEEKDAY(Weekly!H$6),OFFSET('Bill Payment and Holidays'!$I$4:$I$1001,K3,0),0)+K3,"")</f>
        <v>#N/A</v>
      </c>
      <c r="L4" s="62">
        <f aca="true" t="shared" si="2" ref="L4:L62">IF(ISNA(K4),L3,L3+1)</f>
        <v>0</v>
      </c>
      <c r="M4" s="62">
        <f>IF(ISNA(K4),"",INDEX('Bill Payment and Holidays'!$F$4:$F$1001,K4))</f>
      </c>
      <c r="N4" s="62">
        <f>IF(ISNA(K4),"",INDEX('Bill Payment and Holidays'!$G$4:$G$1001,K4))</f>
      </c>
      <c r="O4" s="62">
        <f>IF(ISNA(K4),"",INDEX('Bill Payment and Holidays'!$H$4:$H$1001,K4))</f>
      </c>
      <c r="P4" s="62" t="e">
        <f ca="1">IF(P3&gt;0,MATCH(WEEKDAY(Weekly!K$6),OFFSET('Bill Payment and Holidays'!$I$4:$I$1001,P3,0),0)+P3,"")</f>
        <v>#N/A</v>
      </c>
      <c r="Q4" s="62">
        <f aca="true" t="shared" si="3" ref="Q4:Q62">IF(ISNA(P4),Q3,Q3+1)</f>
        <v>1</v>
      </c>
      <c r="R4" s="62">
        <f>IF(ISNA(P4),"",INDEX('Bill Payment and Holidays'!$F$4:$F$1001,P4))</f>
      </c>
      <c r="S4" s="62">
        <f>IF(ISNA(P4),"",INDEX('Bill Payment and Holidays'!$G$4:$G$1001,P4))</f>
      </c>
      <c r="T4" s="62">
        <f>IF(ISNA(P4),"",INDEX('Bill Payment and Holidays'!$H$4:$H$1001,P4))</f>
      </c>
      <c r="U4" s="62" t="e">
        <f ca="1">IF(U3&gt;0,MATCH(WEEKDAY(Weekly!N$6),OFFSET('Bill Payment and Holidays'!$I$4:$I$1001,U3,0),0)+U3,"")</f>
        <v>#N/A</v>
      </c>
      <c r="V4" s="62">
        <f aca="true" t="shared" si="4" ref="V4:V62">IF(ISNA(U4),V3,V3+1)</f>
        <v>0</v>
      </c>
      <c r="W4" s="62">
        <f>IF(ISNA(U4),"",INDEX('Bill Payment and Holidays'!$F$4:$F$1001,U4))</f>
      </c>
      <c r="X4" s="62">
        <f>IF(ISNA(U4),"",INDEX('Bill Payment and Holidays'!$G$4:$G$1001,U4))</f>
      </c>
      <c r="Y4" s="62">
        <f>IF(ISNA(U4),"",INDEX('Bill Payment and Holidays'!$H$4:$H$1001,U4))</f>
      </c>
      <c r="Z4" s="62" t="e">
        <f ca="1">IF(Z3&gt;0,MATCH(WEEKDAY(Weekly!Q$6),OFFSET('Bill Payment and Holidays'!$I$4:$I$1001,Z3,0),0)+Z3,"")</f>
        <v>#N/A</v>
      </c>
      <c r="AA4" s="62">
        <f aca="true" t="shared" si="5" ref="AA4:AA62">IF(ISNA(Z4),AA3,AA3+1)</f>
        <v>0</v>
      </c>
      <c r="AB4" s="62">
        <f>IF(ISNA(Z4),"",INDEX('Bill Payment and Holidays'!$F$4:$F$1001,Z4))</f>
      </c>
      <c r="AC4" s="62">
        <f>IF(ISNA(Z4),"",INDEX('Bill Payment and Holidays'!$G$4:$G$1001,Z4))</f>
      </c>
      <c r="AD4" s="62">
        <f>IF(ISNA(Z4),"",INDEX('Bill Payment and Holidays'!$H$4:$H$1001,Z4))</f>
      </c>
      <c r="AE4" s="62" t="e">
        <f ca="1">IF(AE3&gt;0,MATCH(WEEKDAY(Weekly!T$6),OFFSET('Bill Payment and Holidays'!$I$4:$I$1001,AE3,0),0)+AE3,"")</f>
        <v>#N/A</v>
      </c>
      <c r="AF4" s="62">
        <f aca="true" t="shared" si="6" ref="AF4:AF62">IF(ISNA(AE4),AF3,AF3+1)</f>
        <v>0</v>
      </c>
      <c r="AG4" s="62">
        <f>IF(ISNA(AE4),"",INDEX('Bill Payment and Holidays'!$F$4:$F$1001,AE4))</f>
      </c>
      <c r="AH4" s="62">
        <f>IF(ISNA(AE4),"",INDEX('Bill Payment and Holidays'!$G$4:$G$1001,AE4))</f>
      </c>
      <c r="AI4" s="62">
        <f>IF(ISNA(AE4),"",INDEX('Bill Payment and Holidays'!$H$4:$H$1001,AE4))</f>
      </c>
    </row>
    <row r="5" spans="1:35" ht="12.75">
      <c r="A5" s="62" t="e">
        <f ca="1">IF(A4&gt;0,MATCH(WEEKDAY(Weekly!B$6),OFFSET('Bill Payment and Holidays'!$I$4:$I$1001,A4,0),0)+A4,"")</f>
        <v>#N/A</v>
      </c>
      <c r="B5" s="62">
        <f t="shared" si="0"/>
        <v>0</v>
      </c>
      <c r="C5" s="62">
        <f>IF(ISNA(A5),"",INDEX('Bill Payment and Holidays'!$F$4:$F$1001,A5))</f>
      </c>
      <c r="D5" s="62">
        <f>IF(ISNA(A5),"",INDEX('Bill Payment and Holidays'!$G$4:$G$1001,A5))</f>
      </c>
      <c r="E5" s="62">
        <f>IF(ISNA(A5),"",INDEX('Bill Payment and Holidays'!$H$4:$H$1001,A5))</f>
      </c>
      <c r="F5" s="62" t="e">
        <f ca="1">IF(F4&gt;0,MATCH(WEEKDAY(Weekly!E$6),OFFSET('Bill Payment and Holidays'!$I$4:$I$1001,F4,0),0)+F4,"")</f>
        <v>#N/A</v>
      </c>
      <c r="G5" s="62">
        <f t="shared" si="1"/>
        <v>0</v>
      </c>
      <c r="H5" s="62">
        <f>IF(ISNA(F5),"",INDEX('Bill Payment and Holidays'!$F$4:$F$1001,F5))</f>
      </c>
      <c r="I5" s="62">
        <f>IF(ISNA(F5),"",INDEX('Bill Payment and Holidays'!$G$4:$G$1001,F5))</f>
      </c>
      <c r="J5" s="62">
        <f>IF(ISNA(F5),"",INDEX('Bill Payment and Holidays'!$H$4:$H$1001,F5))</f>
      </c>
      <c r="K5" s="62" t="e">
        <f ca="1">IF(K4&gt;0,MATCH(WEEKDAY(Weekly!H$6),OFFSET('Bill Payment and Holidays'!$I$4:$I$1001,K4,0),0)+K4,"")</f>
        <v>#N/A</v>
      </c>
      <c r="L5" s="62">
        <f t="shared" si="2"/>
        <v>0</v>
      </c>
      <c r="M5" s="62">
        <f>IF(ISNA(K5),"",INDEX('Bill Payment and Holidays'!$F$4:$F$1001,K5))</f>
      </c>
      <c r="N5" s="62">
        <f>IF(ISNA(K5),"",INDEX('Bill Payment and Holidays'!$G$4:$G$1001,K5))</f>
      </c>
      <c r="O5" s="62">
        <f>IF(ISNA(K5),"",INDEX('Bill Payment and Holidays'!$H$4:$H$1001,K5))</f>
      </c>
      <c r="P5" s="62" t="e">
        <f ca="1">IF(P4&gt;0,MATCH(WEEKDAY(Weekly!K$6),OFFSET('Bill Payment and Holidays'!$I$4:$I$1001,P4,0),0)+P4,"")</f>
        <v>#N/A</v>
      </c>
      <c r="Q5" s="62">
        <f t="shared" si="3"/>
        <v>1</v>
      </c>
      <c r="R5" s="62">
        <f>IF(ISNA(P5),"",INDEX('Bill Payment and Holidays'!$F$4:$F$1001,P5))</f>
      </c>
      <c r="S5" s="62">
        <f>IF(ISNA(P5),"",INDEX('Bill Payment and Holidays'!$G$4:$G$1001,P5))</f>
      </c>
      <c r="T5" s="62">
        <f>IF(ISNA(P5),"",INDEX('Bill Payment and Holidays'!$H$4:$H$1001,P5))</f>
      </c>
      <c r="U5" s="62" t="e">
        <f ca="1">IF(U4&gt;0,MATCH(WEEKDAY(Weekly!N$6),OFFSET('Bill Payment and Holidays'!$I$4:$I$1001,U4,0),0)+U4,"")</f>
        <v>#N/A</v>
      </c>
      <c r="V5" s="62">
        <f t="shared" si="4"/>
        <v>0</v>
      </c>
      <c r="W5" s="62">
        <f>IF(ISNA(U5),"",INDEX('Bill Payment and Holidays'!$F$4:$F$1001,U5))</f>
      </c>
      <c r="X5" s="62">
        <f>IF(ISNA(U5),"",INDEX('Bill Payment and Holidays'!$G$4:$G$1001,U5))</f>
      </c>
      <c r="Y5" s="62">
        <f>IF(ISNA(U5),"",INDEX('Bill Payment and Holidays'!$H$4:$H$1001,U5))</f>
      </c>
      <c r="Z5" s="62" t="e">
        <f ca="1">IF(Z4&gt;0,MATCH(WEEKDAY(Weekly!Q$6),OFFSET('Bill Payment and Holidays'!$I$4:$I$1001,Z4,0),0)+Z4,"")</f>
        <v>#N/A</v>
      </c>
      <c r="AA5" s="62">
        <f t="shared" si="5"/>
        <v>0</v>
      </c>
      <c r="AB5" s="62">
        <f>IF(ISNA(Z5),"",INDEX('Bill Payment and Holidays'!$F$4:$F$1001,Z5))</f>
      </c>
      <c r="AC5" s="62">
        <f>IF(ISNA(Z5),"",INDEX('Bill Payment and Holidays'!$G$4:$G$1001,Z5))</f>
      </c>
      <c r="AD5" s="62">
        <f>IF(ISNA(Z5),"",INDEX('Bill Payment and Holidays'!$H$4:$H$1001,Z5))</f>
      </c>
      <c r="AE5" s="62" t="e">
        <f ca="1">IF(AE4&gt;0,MATCH(WEEKDAY(Weekly!T$6),OFFSET('Bill Payment and Holidays'!$I$4:$I$1001,AE4,0),0)+AE4,"")</f>
        <v>#N/A</v>
      </c>
      <c r="AF5" s="62">
        <f t="shared" si="6"/>
        <v>0</v>
      </c>
      <c r="AG5" s="62">
        <f>IF(ISNA(AE5),"",INDEX('Bill Payment and Holidays'!$F$4:$F$1001,AE5))</f>
      </c>
      <c r="AH5" s="62">
        <f>IF(ISNA(AE5),"",INDEX('Bill Payment and Holidays'!$G$4:$G$1001,AE5))</f>
      </c>
      <c r="AI5" s="62">
        <f>IF(ISNA(AE5),"",INDEX('Bill Payment and Holidays'!$H$4:$H$1001,AE5))</f>
      </c>
    </row>
    <row r="6" spans="1:35" ht="12.75">
      <c r="A6" s="62" t="e">
        <f ca="1">IF(A5&gt;0,MATCH(WEEKDAY(Weekly!B$6),OFFSET('Bill Payment and Holidays'!$I$4:$I$1001,A5,0),0)+A5,"")</f>
        <v>#N/A</v>
      </c>
      <c r="B6" s="62">
        <f t="shared" si="0"/>
        <v>0</v>
      </c>
      <c r="C6" s="62">
        <f>IF(ISNA(A6),"",INDEX('Bill Payment and Holidays'!$F$4:$F$1001,A6))</f>
      </c>
      <c r="D6" s="62">
        <f>IF(ISNA(A6),"",INDEX('Bill Payment and Holidays'!$G$4:$G$1001,A6))</f>
      </c>
      <c r="E6" s="62">
        <f>IF(ISNA(A6),"",INDEX('Bill Payment and Holidays'!$H$4:$H$1001,A6))</f>
      </c>
      <c r="F6" s="62" t="e">
        <f ca="1">IF(F5&gt;0,MATCH(WEEKDAY(Weekly!E$6),OFFSET('Bill Payment and Holidays'!$I$4:$I$1001,F5,0),0)+F5,"")</f>
        <v>#N/A</v>
      </c>
      <c r="G6" s="62">
        <f t="shared" si="1"/>
        <v>0</v>
      </c>
      <c r="H6" s="62">
        <f>IF(ISNA(F6),"",INDEX('Bill Payment and Holidays'!$F$4:$F$1001,F6))</f>
      </c>
      <c r="I6" s="62">
        <f>IF(ISNA(F6),"",INDEX('Bill Payment and Holidays'!$G$4:$G$1001,F6))</f>
      </c>
      <c r="J6" s="62">
        <f>IF(ISNA(F6),"",INDEX('Bill Payment and Holidays'!$H$4:$H$1001,F6))</f>
      </c>
      <c r="K6" s="62" t="e">
        <f ca="1">IF(K5&gt;0,MATCH(WEEKDAY(Weekly!H$6),OFFSET('Bill Payment and Holidays'!$I$4:$I$1001,K5,0),0)+K5,"")</f>
        <v>#N/A</v>
      </c>
      <c r="L6" s="62">
        <f t="shared" si="2"/>
        <v>0</v>
      </c>
      <c r="M6" s="62">
        <f>IF(ISNA(K6),"",INDEX('Bill Payment and Holidays'!$F$4:$F$1001,K6))</f>
      </c>
      <c r="N6" s="62">
        <f>IF(ISNA(K6),"",INDEX('Bill Payment and Holidays'!$G$4:$G$1001,K6))</f>
      </c>
      <c r="O6" s="62">
        <f>IF(ISNA(K6),"",INDEX('Bill Payment and Holidays'!$H$4:$H$1001,K6))</f>
      </c>
      <c r="P6" s="62" t="e">
        <f ca="1">IF(P5&gt;0,MATCH(WEEKDAY(Weekly!K$6),OFFSET('Bill Payment and Holidays'!$I$4:$I$1001,P5,0),0)+P5,"")</f>
        <v>#N/A</v>
      </c>
      <c r="Q6" s="62">
        <f t="shared" si="3"/>
        <v>1</v>
      </c>
      <c r="R6" s="62">
        <f>IF(ISNA(P6),"",INDEX('Bill Payment and Holidays'!$F$4:$F$1001,P6))</f>
      </c>
      <c r="S6" s="62">
        <f>IF(ISNA(P6),"",INDEX('Bill Payment and Holidays'!$G$4:$G$1001,P6))</f>
      </c>
      <c r="T6" s="62">
        <f>IF(ISNA(P6),"",INDEX('Bill Payment and Holidays'!$H$4:$H$1001,P6))</f>
      </c>
      <c r="U6" s="62" t="e">
        <f ca="1">IF(U5&gt;0,MATCH(WEEKDAY(Weekly!N$6),OFFSET('Bill Payment and Holidays'!$I$4:$I$1001,U5,0),0)+U5,"")</f>
        <v>#N/A</v>
      </c>
      <c r="V6" s="62">
        <f t="shared" si="4"/>
        <v>0</v>
      </c>
      <c r="W6" s="62">
        <f>IF(ISNA(U6),"",INDEX('Bill Payment and Holidays'!$F$4:$F$1001,U6))</f>
      </c>
      <c r="X6" s="62">
        <f>IF(ISNA(U6),"",INDEX('Bill Payment and Holidays'!$G$4:$G$1001,U6))</f>
      </c>
      <c r="Y6" s="62">
        <f>IF(ISNA(U6),"",INDEX('Bill Payment and Holidays'!$H$4:$H$1001,U6))</f>
      </c>
      <c r="Z6" s="62" t="e">
        <f ca="1">IF(Z5&gt;0,MATCH(WEEKDAY(Weekly!Q$6),OFFSET('Bill Payment and Holidays'!$I$4:$I$1001,Z5,0),0)+Z5,"")</f>
        <v>#N/A</v>
      </c>
      <c r="AA6" s="62">
        <f t="shared" si="5"/>
        <v>0</v>
      </c>
      <c r="AB6" s="62">
        <f>IF(ISNA(Z6),"",INDEX('Bill Payment and Holidays'!$F$4:$F$1001,Z6))</f>
      </c>
      <c r="AC6" s="62">
        <f>IF(ISNA(Z6),"",INDEX('Bill Payment and Holidays'!$G$4:$G$1001,Z6))</f>
      </c>
      <c r="AD6" s="62">
        <f>IF(ISNA(Z6),"",INDEX('Bill Payment and Holidays'!$H$4:$H$1001,Z6))</f>
      </c>
      <c r="AE6" s="62" t="e">
        <f ca="1">IF(AE5&gt;0,MATCH(WEEKDAY(Weekly!T$6),OFFSET('Bill Payment and Holidays'!$I$4:$I$1001,AE5,0),0)+AE5,"")</f>
        <v>#N/A</v>
      </c>
      <c r="AF6" s="62">
        <f t="shared" si="6"/>
        <v>0</v>
      </c>
      <c r="AG6" s="62">
        <f>IF(ISNA(AE6),"",INDEX('Bill Payment and Holidays'!$F$4:$F$1001,AE6))</f>
      </c>
      <c r="AH6" s="62">
        <f>IF(ISNA(AE6),"",INDEX('Bill Payment and Holidays'!$G$4:$G$1001,AE6))</f>
      </c>
      <c r="AI6" s="62">
        <f>IF(ISNA(AE6),"",INDEX('Bill Payment and Holidays'!$H$4:$H$1001,AE6))</f>
      </c>
    </row>
    <row r="7" spans="1:35" ht="12.75">
      <c r="A7" s="62" t="e">
        <f ca="1">IF(A6&gt;0,MATCH(WEEKDAY(Weekly!B$6),OFFSET('Bill Payment and Holidays'!$I$4:$I$1001,A6,0),0)+A6,"")</f>
        <v>#N/A</v>
      </c>
      <c r="B7" s="62">
        <f t="shared" si="0"/>
        <v>0</v>
      </c>
      <c r="C7" s="62">
        <f>IF(ISNA(A7),"",INDEX('Bill Payment and Holidays'!$F$4:$F$1001,A7))</f>
      </c>
      <c r="D7" s="62">
        <f>IF(ISNA(A7),"",INDEX('Bill Payment and Holidays'!$G$4:$G$1001,A7))</f>
      </c>
      <c r="E7" s="62">
        <f>IF(ISNA(A7),"",INDEX('Bill Payment and Holidays'!$H$4:$H$1001,A7))</f>
      </c>
      <c r="F7" s="62" t="e">
        <f ca="1">IF(F6&gt;0,MATCH(WEEKDAY(Weekly!E$6),OFFSET('Bill Payment and Holidays'!$I$4:$I$1001,F6,0),0)+F6,"")</f>
        <v>#N/A</v>
      </c>
      <c r="G7" s="62">
        <f t="shared" si="1"/>
        <v>0</v>
      </c>
      <c r="H7" s="62">
        <f>IF(ISNA(F7),"",INDEX('Bill Payment and Holidays'!$F$4:$F$1001,F7))</f>
      </c>
      <c r="I7" s="62">
        <f>IF(ISNA(F7),"",INDEX('Bill Payment and Holidays'!$G$4:$G$1001,F7))</f>
      </c>
      <c r="J7" s="62">
        <f>IF(ISNA(F7),"",INDEX('Bill Payment and Holidays'!$H$4:$H$1001,F7))</f>
      </c>
      <c r="K7" s="62" t="e">
        <f ca="1">IF(K6&gt;0,MATCH(WEEKDAY(Weekly!H$6),OFFSET('Bill Payment and Holidays'!$I$4:$I$1001,K6,0),0)+K6,"")</f>
        <v>#N/A</v>
      </c>
      <c r="L7" s="62">
        <f t="shared" si="2"/>
        <v>0</v>
      </c>
      <c r="M7" s="62">
        <f>IF(ISNA(K7),"",INDEX('Bill Payment and Holidays'!$F$4:$F$1001,K7))</f>
      </c>
      <c r="N7" s="62">
        <f>IF(ISNA(K7),"",INDEX('Bill Payment and Holidays'!$G$4:$G$1001,K7))</f>
      </c>
      <c r="O7" s="62">
        <f>IF(ISNA(K7),"",INDEX('Bill Payment and Holidays'!$H$4:$H$1001,K7))</f>
      </c>
      <c r="P7" s="62" t="e">
        <f ca="1">IF(P6&gt;0,MATCH(WEEKDAY(Weekly!K$6),OFFSET('Bill Payment and Holidays'!$I$4:$I$1001,P6,0),0)+P6,"")</f>
        <v>#N/A</v>
      </c>
      <c r="Q7" s="62">
        <f t="shared" si="3"/>
        <v>1</v>
      </c>
      <c r="R7" s="62">
        <f>IF(ISNA(P7),"",INDEX('Bill Payment and Holidays'!$F$4:$F$1001,P7))</f>
      </c>
      <c r="S7" s="62">
        <f>IF(ISNA(P7),"",INDEX('Bill Payment and Holidays'!$G$4:$G$1001,P7))</f>
      </c>
      <c r="T7" s="62">
        <f>IF(ISNA(P7),"",INDEX('Bill Payment and Holidays'!$H$4:$H$1001,P7))</f>
      </c>
      <c r="U7" s="62" t="e">
        <f ca="1">IF(U6&gt;0,MATCH(WEEKDAY(Weekly!N$6),OFFSET('Bill Payment and Holidays'!$I$4:$I$1001,U6,0),0)+U6,"")</f>
        <v>#N/A</v>
      </c>
      <c r="V7" s="62">
        <f t="shared" si="4"/>
        <v>0</v>
      </c>
      <c r="W7" s="62">
        <f>IF(ISNA(U7),"",INDEX('Bill Payment and Holidays'!$F$4:$F$1001,U7))</f>
      </c>
      <c r="X7" s="62">
        <f>IF(ISNA(U7),"",INDEX('Bill Payment and Holidays'!$G$4:$G$1001,U7))</f>
      </c>
      <c r="Y7" s="62">
        <f>IF(ISNA(U7),"",INDEX('Bill Payment and Holidays'!$H$4:$H$1001,U7))</f>
      </c>
      <c r="Z7" s="62" t="e">
        <f ca="1">IF(Z6&gt;0,MATCH(WEEKDAY(Weekly!Q$6),OFFSET('Bill Payment and Holidays'!$I$4:$I$1001,Z6,0),0)+Z6,"")</f>
        <v>#N/A</v>
      </c>
      <c r="AA7" s="62">
        <f t="shared" si="5"/>
        <v>0</v>
      </c>
      <c r="AB7" s="62">
        <f>IF(ISNA(Z7),"",INDEX('Bill Payment and Holidays'!$F$4:$F$1001,Z7))</f>
      </c>
      <c r="AC7" s="62">
        <f>IF(ISNA(Z7),"",INDEX('Bill Payment and Holidays'!$G$4:$G$1001,Z7))</f>
      </c>
      <c r="AD7" s="62">
        <f>IF(ISNA(Z7),"",INDEX('Bill Payment and Holidays'!$H$4:$H$1001,Z7))</f>
      </c>
      <c r="AE7" s="62" t="e">
        <f ca="1">IF(AE6&gt;0,MATCH(WEEKDAY(Weekly!T$6),OFFSET('Bill Payment and Holidays'!$I$4:$I$1001,AE6,0),0)+AE6,"")</f>
        <v>#N/A</v>
      </c>
      <c r="AF7" s="62">
        <f t="shared" si="6"/>
        <v>0</v>
      </c>
      <c r="AG7" s="62">
        <f>IF(ISNA(AE7),"",INDEX('Bill Payment and Holidays'!$F$4:$F$1001,AE7))</f>
      </c>
      <c r="AH7" s="62">
        <f>IF(ISNA(AE7),"",INDEX('Bill Payment and Holidays'!$G$4:$G$1001,AE7))</f>
      </c>
      <c r="AI7" s="62">
        <f>IF(ISNA(AE7),"",INDEX('Bill Payment and Holidays'!$H$4:$H$1001,AE7))</f>
      </c>
    </row>
    <row r="8" spans="1:35" ht="12.75">
      <c r="A8" s="62" t="e">
        <f ca="1">IF(A7&gt;0,MATCH(WEEKDAY(Weekly!B$6),OFFSET('Bill Payment and Holidays'!$I$4:$I$1001,A7,0),0)+A7,"")</f>
        <v>#N/A</v>
      </c>
      <c r="B8" s="62">
        <f t="shared" si="0"/>
        <v>0</v>
      </c>
      <c r="C8" s="62">
        <f>IF(ISNA(A8),"",INDEX('Bill Payment and Holidays'!$F$4:$F$1001,A8))</f>
      </c>
      <c r="D8" s="62">
        <f>IF(ISNA(A8),"",INDEX('Bill Payment and Holidays'!$G$4:$G$1001,A8))</f>
      </c>
      <c r="E8" s="62">
        <f>IF(ISNA(A8),"",INDEX('Bill Payment and Holidays'!$H$4:$H$1001,A8))</f>
      </c>
      <c r="F8" s="62" t="e">
        <f ca="1">IF(F7&gt;0,MATCH(WEEKDAY(Weekly!E$6),OFFSET('Bill Payment and Holidays'!$I$4:$I$1001,F7,0),0)+F7,"")</f>
        <v>#N/A</v>
      </c>
      <c r="G8" s="62">
        <f t="shared" si="1"/>
        <v>0</v>
      </c>
      <c r="H8" s="62">
        <f>IF(ISNA(F8),"",INDEX('Bill Payment and Holidays'!$F$4:$F$1001,F8))</f>
      </c>
      <c r="I8" s="62">
        <f>IF(ISNA(F8),"",INDEX('Bill Payment and Holidays'!$G$4:$G$1001,F8))</f>
      </c>
      <c r="J8" s="62">
        <f>IF(ISNA(F8),"",INDEX('Bill Payment and Holidays'!$H$4:$H$1001,F8))</f>
      </c>
      <c r="K8" s="62" t="e">
        <f ca="1">IF(K7&gt;0,MATCH(WEEKDAY(Weekly!H$6),OFFSET('Bill Payment and Holidays'!$I$4:$I$1001,K7,0),0)+K7,"")</f>
        <v>#N/A</v>
      </c>
      <c r="L8" s="62">
        <f t="shared" si="2"/>
        <v>0</v>
      </c>
      <c r="M8" s="62">
        <f>IF(ISNA(K8),"",INDEX('Bill Payment and Holidays'!$F$4:$F$1001,K8))</f>
      </c>
      <c r="N8" s="62">
        <f>IF(ISNA(K8),"",INDEX('Bill Payment and Holidays'!$G$4:$G$1001,K8))</f>
      </c>
      <c r="O8" s="62">
        <f>IF(ISNA(K8),"",INDEX('Bill Payment and Holidays'!$H$4:$H$1001,K8))</f>
      </c>
      <c r="P8" s="62" t="e">
        <f ca="1">IF(P7&gt;0,MATCH(WEEKDAY(Weekly!K$6),OFFSET('Bill Payment and Holidays'!$I$4:$I$1001,P7,0),0)+P7,"")</f>
        <v>#N/A</v>
      </c>
      <c r="Q8" s="62">
        <f t="shared" si="3"/>
        <v>1</v>
      </c>
      <c r="R8" s="62">
        <f>IF(ISNA(P8),"",INDEX('Bill Payment and Holidays'!$F$4:$F$1001,P8))</f>
      </c>
      <c r="S8" s="62">
        <f>IF(ISNA(P8),"",INDEX('Bill Payment and Holidays'!$G$4:$G$1001,P8))</f>
      </c>
      <c r="T8" s="62">
        <f>IF(ISNA(P8),"",INDEX('Bill Payment and Holidays'!$H$4:$H$1001,P8))</f>
      </c>
      <c r="U8" s="62" t="e">
        <f ca="1">IF(U7&gt;0,MATCH(WEEKDAY(Weekly!N$6),OFFSET('Bill Payment and Holidays'!$I$4:$I$1001,U7,0),0)+U7,"")</f>
        <v>#N/A</v>
      </c>
      <c r="V8" s="62">
        <f t="shared" si="4"/>
        <v>0</v>
      </c>
      <c r="W8" s="62">
        <f>IF(ISNA(U8),"",INDEX('Bill Payment and Holidays'!$F$4:$F$1001,U8))</f>
      </c>
      <c r="X8" s="62">
        <f>IF(ISNA(U8),"",INDEX('Bill Payment and Holidays'!$G$4:$G$1001,U8))</f>
      </c>
      <c r="Y8" s="62">
        <f>IF(ISNA(U8),"",INDEX('Bill Payment and Holidays'!$H$4:$H$1001,U8))</f>
      </c>
      <c r="Z8" s="62" t="e">
        <f ca="1">IF(Z7&gt;0,MATCH(WEEKDAY(Weekly!Q$6),OFFSET('Bill Payment and Holidays'!$I$4:$I$1001,Z7,0),0)+Z7,"")</f>
        <v>#N/A</v>
      </c>
      <c r="AA8" s="62">
        <f t="shared" si="5"/>
        <v>0</v>
      </c>
      <c r="AB8" s="62">
        <f>IF(ISNA(Z8),"",INDEX('Bill Payment and Holidays'!$F$4:$F$1001,Z8))</f>
      </c>
      <c r="AC8" s="62">
        <f>IF(ISNA(Z8),"",INDEX('Bill Payment and Holidays'!$G$4:$G$1001,Z8))</f>
      </c>
      <c r="AD8" s="62">
        <f>IF(ISNA(Z8),"",INDEX('Bill Payment and Holidays'!$H$4:$H$1001,Z8))</f>
      </c>
      <c r="AE8" s="62" t="e">
        <f ca="1">IF(AE7&gt;0,MATCH(WEEKDAY(Weekly!T$6),OFFSET('Bill Payment and Holidays'!$I$4:$I$1001,AE7,0),0)+AE7,"")</f>
        <v>#N/A</v>
      </c>
      <c r="AF8" s="62">
        <f t="shared" si="6"/>
        <v>0</v>
      </c>
      <c r="AG8" s="62">
        <f>IF(ISNA(AE8),"",INDEX('Bill Payment and Holidays'!$F$4:$F$1001,AE8))</f>
      </c>
      <c r="AH8" s="62">
        <f>IF(ISNA(AE8),"",INDEX('Bill Payment and Holidays'!$G$4:$G$1001,AE8))</f>
      </c>
      <c r="AI8" s="62">
        <f>IF(ISNA(AE8),"",INDEX('Bill Payment and Holidays'!$H$4:$H$1001,AE8))</f>
      </c>
    </row>
    <row r="9" spans="1:35" ht="12.75">
      <c r="A9" s="62" t="e">
        <f ca="1">IF(A8&gt;0,MATCH(WEEKDAY(Weekly!B$6),OFFSET('Bill Payment and Holidays'!$I$4:$I$1001,A8,0),0)+A8,"")</f>
        <v>#N/A</v>
      </c>
      <c r="B9" s="62">
        <f t="shared" si="0"/>
        <v>0</v>
      </c>
      <c r="C9" s="62">
        <f>IF(ISNA(A9),"",INDEX('Bill Payment and Holidays'!$F$4:$F$1001,A9))</f>
      </c>
      <c r="D9" s="62">
        <f>IF(ISNA(A9),"",INDEX('Bill Payment and Holidays'!$G$4:$G$1001,A9))</f>
      </c>
      <c r="E9" s="62">
        <f>IF(ISNA(A9),"",INDEX('Bill Payment and Holidays'!$H$4:$H$1001,A9))</f>
      </c>
      <c r="F9" s="62" t="e">
        <f ca="1">IF(F8&gt;0,MATCH(WEEKDAY(Weekly!E$6),OFFSET('Bill Payment and Holidays'!$I$4:$I$1001,F8,0),0)+F8,"")</f>
        <v>#N/A</v>
      </c>
      <c r="G9" s="62">
        <f t="shared" si="1"/>
        <v>0</v>
      </c>
      <c r="H9" s="62">
        <f>IF(ISNA(F9),"",INDEX('Bill Payment and Holidays'!$F$4:$F$1001,F9))</f>
      </c>
      <c r="I9" s="62">
        <f>IF(ISNA(F9),"",INDEX('Bill Payment and Holidays'!$G$4:$G$1001,F9))</f>
      </c>
      <c r="J9" s="62">
        <f>IF(ISNA(F9),"",INDEX('Bill Payment and Holidays'!$H$4:$H$1001,F9))</f>
      </c>
      <c r="K9" s="62" t="e">
        <f ca="1">IF(K8&gt;0,MATCH(WEEKDAY(Weekly!H$6),OFFSET('Bill Payment and Holidays'!$I$4:$I$1001,K8,0),0)+K8,"")</f>
        <v>#N/A</v>
      </c>
      <c r="L9" s="62">
        <f t="shared" si="2"/>
        <v>0</v>
      </c>
      <c r="M9" s="62">
        <f>IF(ISNA(K9),"",INDEX('Bill Payment and Holidays'!$F$4:$F$1001,K9))</f>
      </c>
      <c r="N9" s="62">
        <f>IF(ISNA(K9),"",INDEX('Bill Payment and Holidays'!$G$4:$G$1001,K9))</f>
      </c>
      <c r="O9" s="62">
        <f>IF(ISNA(K9),"",INDEX('Bill Payment and Holidays'!$H$4:$H$1001,K9))</f>
      </c>
      <c r="P9" s="62" t="e">
        <f ca="1">IF(P8&gt;0,MATCH(WEEKDAY(Weekly!K$6),OFFSET('Bill Payment and Holidays'!$I$4:$I$1001,P8,0),0)+P8,"")</f>
        <v>#N/A</v>
      </c>
      <c r="Q9" s="62">
        <f t="shared" si="3"/>
        <v>1</v>
      </c>
      <c r="R9" s="62">
        <f>IF(ISNA(P9),"",INDEX('Bill Payment and Holidays'!$F$4:$F$1001,P9))</f>
      </c>
      <c r="S9" s="62">
        <f>IF(ISNA(P9),"",INDEX('Bill Payment and Holidays'!$G$4:$G$1001,P9))</f>
      </c>
      <c r="T9" s="62">
        <f>IF(ISNA(P9),"",INDEX('Bill Payment and Holidays'!$H$4:$H$1001,P9))</f>
      </c>
      <c r="U9" s="62" t="e">
        <f ca="1">IF(U8&gt;0,MATCH(WEEKDAY(Weekly!N$6),OFFSET('Bill Payment and Holidays'!$I$4:$I$1001,U8,0),0)+U8,"")</f>
        <v>#N/A</v>
      </c>
      <c r="V9" s="62">
        <f t="shared" si="4"/>
        <v>0</v>
      </c>
      <c r="W9" s="62">
        <f>IF(ISNA(U9),"",INDEX('Bill Payment and Holidays'!$F$4:$F$1001,U9))</f>
      </c>
      <c r="X9" s="62">
        <f>IF(ISNA(U9),"",INDEX('Bill Payment and Holidays'!$G$4:$G$1001,U9))</f>
      </c>
      <c r="Y9" s="62">
        <f>IF(ISNA(U9),"",INDEX('Bill Payment and Holidays'!$H$4:$H$1001,U9))</f>
      </c>
      <c r="Z9" s="62" t="e">
        <f ca="1">IF(Z8&gt;0,MATCH(WEEKDAY(Weekly!Q$6),OFFSET('Bill Payment and Holidays'!$I$4:$I$1001,Z8,0),0)+Z8,"")</f>
        <v>#N/A</v>
      </c>
      <c r="AA9" s="62">
        <f t="shared" si="5"/>
        <v>0</v>
      </c>
      <c r="AB9" s="62">
        <f>IF(ISNA(Z9),"",INDEX('Bill Payment and Holidays'!$F$4:$F$1001,Z9))</f>
      </c>
      <c r="AC9" s="62">
        <f>IF(ISNA(Z9),"",INDEX('Bill Payment and Holidays'!$G$4:$G$1001,Z9))</f>
      </c>
      <c r="AD9" s="62">
        <f>IF(ISNA(Z9),"",INDEX('Bill Payment and Holidays'!$H$4:$H$1001,Z9))</f>
      </c>
      <c r="AE9" s="62" t="e">
        <f ca="1">IF(AE8&gt;0,MATCH(WEEKDAY(Weekly!T$6),OFFSET('Bill Payment and Holidays'!$I$4:$I$1001,AE8,0),0)+AE8,"")</f>
        <v>#N/A</v>
      </c>
      <c r="AF9" s="62">
        <f t="shared" si="6"/>
        <v>0</v>
      </c>
      <c r="AG9" s="62">
        <f>IF(ISNA(AE9),"",INDEX('Bill Payment and Holidays'!$F$4:$F$1001,AE9))</f>
      </c>
      <c r="AH9" s="62">
        <f>IF(ISNA(AE9),"",INDEX('Bill Payment and Holidays'!$G$4:$G$1001,AE9))</f>
      </c>
      <c r="AI9" s="62">
        <f>IF(ISNA(AE9),"",INDEX('Bill Payment and Holidays'!$H$4:$H$1001,AE9))</f>
      </c>
    </row>
    <row r="10" spans="1:35" ht="12.75">
      <c r="A10" s="62" t="e">
        <f ca="1">IF(A9&gt;0,MATCH(WEEKDAY(Weekly!B$6),OFFSET('Bill Payment and Holidays'!$I$4:$I$1001,A9,0),0)+A9,"")</f>
        <v>#N/A</v>
      </c>
      <c r="B10" s="62">
        <f t="shared" si="0"/>
        <v>0</v>
      </c>
      <c r="C10" s="62">
        <f>IF(ISNA(A10),"",INDEX('Bill Payment and Holidays'!$F$4:$F$1001,A10))</f>
      </c>
      <c r="D10" s="62">
        <f>IF(ISNA(A10),"",INDEX('Bill Payment and Holidays'!$G$4:$G$1001,A10))</f>
      </c>
      <c r="E10" s="62">
        <f>IF(ISNA(A10),"",INDEX('Bill Payment and Holidays'!$H$4:$H$1001,A10))</f>
      </c>
      <c r="F10" s="62" t="e">
        <f ca="1">IF(F9&gt;0,MATCH(WEEKDAY(Weekly!E$6),OFFSET('Bill Payment and Holidays'!$I$4:$I$1001,F9,0),0)+F9,"")</f>
        <v>#N/A</v>
      </c>
      <c r="G10" s="62">
        <f t="shared" si="1"/>
        <v>0</v>
      </c>
      <c r="H10" s="62">
        <f>IF(ISNA(F10),"",INDEX('Bill Payment and Holidays'!$F$4:$F$1001,F10))</f>
      </c>
      <c r="I10" s="62">
        <f>IF(ISNA(F10),"",INDEX('Bill Payment and Holidays'!$G$4:$G$1001,F10))</f>
      </c>
      <c r="J10" s="62">
        <f>IF(ISNA(F10),"",INDEX('Bill Payment and Holidays'!$H$4:$H$1001,F10))</f>
      </c>
      <c r="K10" s="62" t="e">
        <f ca="1">IF(K9&gt;0,MATCH(WEEKDAY(Weekly!H$6),OFFSET('Bill Payment and Holidays'!$I$4:$I$1001,K9,0),0)+K9,"")</f>
        <v>#N/A</v>
      </c>
      <c r="L10" s="62">
        <f t="shared" si="2"/>
        <v>0</v>
      </c>
      <c r="M10" s="62">
        <f>IF(ISNA(K10),"",INDEX('Bill Payment and Holidays'!$F$4:$F$1001,K10))</f>
      </c>
      <c r="N10" s="62">
        <f>IF(ISNA(K10),"",INDEX('Bill Payment and Holidays'!$G$4:$G$1001,K10))</f>
      </c>
      <c r="O10" s="62">
        <f>IF(ISNA(K10),"",INDEX('Bill Payment and Holidays'!$H$4:$H$1001,K10))</f>
      </c>
      <c r="P10" s="62" t="e">
        <f ca="1">IF(P9&gt;0,MATCH(WEEKDAY(Weekly!K$6),OFFSET('Bill Payment and Holidays'!$I$4:$I$1001,P9,0),0)+P9,"")</f>
        <v>#N/A</v>
      </c>
      <c r="Q10" s="62">
        <f t="shared" si="3"/>
        <v>1</v>
      </c>
      <c r="R10" s="62">
        <f>IF(ISNA(P10),"",INDEX('Bill Payment and Holidays'!$F$4:$F$1001,P10))</f>
      </c>
      <c r="S10" s="62">
        <f>IF(ISNA(P10),"",INDEX('Bill Payment and Holidays'!$G$4:$G$1001,P10))</f>
      </c>
      <c r="T10" s="62">
        <f>IF(ISNA(P10),"",INDEX('Bill Payment and Holidays'!$H$4:$H$1001,P10))</f>
      </c>
      <c r="U10" s="62" t="e">
        <f ca="1">IF(U9&gt;0,MATCH(WEEKDAY(Weekly!N$6),OFFSET('Bill Payment and Holidays'!$I$4:$I$1001,U9,0),0)+U9,"")</f>
        <v>#N/A</v>
      </c>
      <c r="V10" s="62">
        <f t="shared" si="4"/>
        <v>0</v>
      </c>
      <c r="W10" s="62">
        <f>IF(ISNA(U10),"",INDEX('Bill Payment and Holidays'!$F$4:$F$1001,U10))</f>
      </c>
      <c r="X10" s="62">
        <f>IF(ISNA(U10),"",INDEX('Bill Payment and Holidays'!$G$4:$G$1001,U10))</f>
      </c>
      <c r="Y10" s="62">
        <f>IF(ISNA(U10),"",INDEX('Bill Payment and Holidays'!$H$4:$H$1001,U10))</f>
      </c>
      <c r="Z10" s="62" t="e">
        <f ca="1">IF(Z9&gt;0,MATCH(WEEKDAY(Weekly!Q$6),OFFSET('Bill Payment and Holidays'!$I$4:$I$1001,Z9,0),0)+Z9,"")</f>
        <v>#N/A</v>
      </c>
      <c r="AA10" s="62">
        <f t="shared" si="5"/>
        <v>0</v>
      </c>
      <c r="AB10" s="62">
        <f>IF(ISNA(Z10),"",INDEX('Bill Payment and Holidays'!$F$4:$F$1001,Z10))</f>
      </c>
      <c r="AC10" s="62">
        <f>IF(ISNA(Z10),"",INDEX('Bill Payment and Holidays'!$G$4:$G$1001,Z10))</f>
      </c>
      <c r="AD10" s="62">
        <f>IF(ISNA(Z10),"",INDEX('Bill Payment and Holidays'!$H$4:$H$1001,Z10))</f>
      </c>
      <c r="AE10" s="62" t="e">
        <f ca="1">IF(AE9&gt;0,MATCH(WEEKDAY(Weekly!T$6),OFFSET('Bill Payment and Holidays'!$I$4:$I$1001,AE9,0),0)+AE9,"")</f>
        <v>#N/A</v>
      </c>
      <c r="AF10" s="62">
        <f t="shared" si="6"/>
        <v>0</v>
      </c>
      <c r="AG10" s="62">
        <f>IF(ISNA(AE10),"",INDEX('Bill Payment and Holidays'!$F$4:$F$1001,AE10))</f>
      </c>
      <c r="AH10" s="62">
        <f>IF(ISNA(AE10),"",INDEX('Bill Payment and Holidays'!$G$4:$G$1001,AE10))</f>
      </c>
      <c r="AI10" s="62">
        <f>IF(ISNA(AE10),"",INDEX('Bill Payment and Holidays'!$H$4:$H$1001,AE10))</f>
      </c>
    </row>
    <row r="11" spans="1:35" ht="12.75">
      <c r="A11" s="62" t="e">
        <f ca="1">IF(A10&gt;0,MATCH(WEEKDAY(Weekly!B$6),OFFSET('Bill Payment and Holidays'!$I$4:$I$1001,A10,0),0)+A10,"")</f>
        <v>#N/A</v>
      </c>
      <c r="B11" s="62">
        <f t="shared" si="0"/>
        <v>0</v>
      </c>
      <c r="C11" s="62">
        <f>IF(ISNA(A11),"",INDEX('Bill Payment and Holidays'!$F$4:$F$1001,A11))</f>
      </c>
      <c r="D11" s="62">
        <f>IF(ISNA(A11),"",INDEX('Bill Payment and Holidays'!$G$4:$G$1001,A11))</f>
      </c>
      <c r="E11" s="62">
        <f>IF(ISNA(A11),"",INDEX('Bill Payment and Holidays'!$H$4:$H$1001,A11))</f>
      </c>
      <c r="F11" s="62" t="e">
        <f ca="1">IF(F10&gt;0,MATCH(WEEKDAY(Weekly!E$6),OFFSET('Bill Payment and Holidays'!$I$4:$I$1001,F10,0),0)+F10,"")</f>
        <v>#N/A</v>
      </c>
      <c r="G11" s="62">
        <f t="shared" si="1"/>
        <v>0</v>
      </c>
      <c r="H11" s="62">
        <f>IF(ISNA(F11),"",INDEX('Bill Payment and Holidays'!$F$4:$F$1001,F11))</f>
      </c>
      <c r="I11" s="62">
        <f>IF(ISNA(F11),"",INDEX('Bill Payment and Holidays'!$G$4:$G$1001,F11))</f>
      </c>
      <c r="J11" s="62">
        <f>IF(ISNA(F11),"",INDEX('Bill Payment and Holidays'!$H$4:$H$1001,F11))</f>
      </c>
      <c r="K11" s="62" t="e">
        <f ca="1">IF(K10&gt;0,MATCH(WEEKDAY(Weekly!H$6),OFFSET('Bill Payment and Holidays'!$I$4:$I$1001,K10,0),0)+K10,"")</f>
        <v>#N/A</v>
      </c>
      <c r="L11" s="62">
        <f t="shared" si="2"/>
        <v>0</v>
      </c>
      <c r="M11" s="62">
        <f>IF(ISNA(K11),"",INDEX('Bill Payment and Holidays'!$F$4:$F$1001,K11))</f>
      </c>
      <c r="N11" s="62">
        <f>IF(ISNA(K11),"",INDEX('Bill Payment and Holidays'!$G$4:$G$1001,K11))</f>
      </c>
      <c r="O11" s="62">
        <f>IF(ISNA(K11),"",INDEX('Bill Payment and Holidays'!$H$4:$H$1001,K11))</f>
      </c>
      <c r="P11" s="62" t="e">
        <f ca="1">IF(P10&gt;0,MATCH(WEEKDAY(Weekly!K$6),OFFSET('Bill Payment and Holidays'!$I$4:$I$1001,P10,0),0)+P10,"")</f>
        <v>#N/A</v>
      </c>
      <c r="Q11" s="62">
        <f t="shared" si="3"/>
        <v>1</v>
      </c>
      <c r="R11" s="62">
        <f>IF(ISNA(P11),"",INDEX('Bill Payment and Holidays'!$F$4:$F$1001,P11))</f>
      </c>
      <c r="S11" s="62">
        <f>IF(ISNA(P11),"",INDEX('Bill Payment and Holidays'!$G$4:$G$1001,P11))</f>
      </c>
      <c r="T11" s="62">
        <f>IF(ISNA(P11),"",INDEX('Bill Payment and Holidays'!$H$4:$H$1001,P11))</f>
      </c>
      <c r="U11" s="62" t="e">
        <f ca="1">IF(U10&gt;0,MATCH(WEEKDAY(Weekly!N$6),OFFSET('Bill Payment and Holidays'!$I$4:$I$1001,U10,0),0)+U10,"")</f>
        <v>#N/A</v>
      </c>
      <c r="V11" s="62">
        <f t="shared" si="4"/>
        <v>0</v>
      </c>
      <c r="W11" s="62">
        <f>IF(ISNA(U11),"",INDEX('Bill Payment and Holidays'!$F$4:$F$1001,U11))</f>
      </c>
      <c r="X11" s="62">
        <f>IF(ISNA(U11),"",INDEX('Bill Payment and Holidays'!$G$4:$G$1001,U11))</f>
      </c>
      <c r="Y11" s="62">
        <f>IF(ISNA(U11),"",INDEX('Bill Payment and Holidays'!$H$4:$H$1001,U11))</f>
      </c>
      <c r="Z11" s="62" t="e">
        <f ca="1">IF(Z10&gt;0,MATCH(WEEKDAY(Weekly!Q$6),OFFSET('Bill Payment and Holidays'!$I$4:$I$1001,Z10,0),0)+Z10,"")</f>
        <v>#N/A</v>
      </c>
      <c r="AA11" s="62">
        <f t="shared" si="5"/>
        <v>0</v>
      </c>
      <c r="AB11" s="62">
        <f>IF(ISNA(Z11),"",INDEX('Bill Payment and Holidays'!$F$4:$F$1001,Z11))</f>
      </c>
      <c r="AC11" s="62">
        <f>IF(ISNA(Z11),"",INDEX('Bill Payment and Holidays'!$G$4:$G$1001,Z11))</f>
      </c>
      <c r="AD11" s="62">
        <f>IF(ISNA(Z11),"",INDEX('Bill Payment and Holidays'!$H$4:$H$1001,Z11))</f>
      </c>
      <c r="AE11" s="62" t="e">
        <f ca="1">IF(AE10&gt;0,MATCH(WEEKDAY(Weekly!T$6),OFFSET('Bill Payment and Holidays'!$I$4:$I$1001,AE10,0),0)+AE10,"")</f>
        <v>#N/A</v>
      </c>
      <c r="AF11" s="62">
        <f t="shared" si="6"/>
        <v>0</v>
      </c>
      <c r="AG11" s="62">
        <f>IF(ISNA(AE11),"",INDEX('Bill Payment and Holidays'!$F$4:$F$1001,AE11))</f>
      </c>
      <c r="AH11" s="62">
        <f>IF(ISNA(AE11),"",INDEX('Bill Payment and Holidays'!$G$4:$G$1001,AE11))</f>
      </c>
      <c r="AI11" s="62">
        <f>IF(ISNA(AE11),"",INDEX('Bill Payment and Holidays'!$H$4:$H$1001,AE11))</f>
      </c>
    </row>
    <row r="12" spans="1:35" ht="12.75">
      <c r="A12" s="62" t="e">
        <f ca="1">IF(A11&gt;0,MATCH(WEEKDAY(Weekly!B$6),OFFSET('Bill Payment and Holidays'!$I$4:$I$1001,A11,0),0)+A11,"")</f>
        <v>#N/A</v>
      </c>
      <c r="B12" s="62">
        <f t="shared" si="0"/>
        <v>0</v>
      </c>
      <c r="C12" s="62">
        <f>IF(ISNA(A12),"",INDEX('Bill Payment and Holidays'!$F$4:$F$1001,A12))</f>
      </c>
      <c r="D12" s="62">
        <f>IF(ISNA(A12),"",INDEX('Bill Payment and Holidays'!$G$4:$G$1001,A12))</f>
      </c>
      <c r="E12" s="62">
        <f>IF(ISNA(A12),"",INDEX('Bill Payment and Holidays'!$H$4:$H$1001,A12))</f>
      </c>
      <c r="F12" s="62" t="e">
        <f ca="1">IF(F11&gt;0,MATCH(WEEKDAY(Weekly!E$6),OFFSET('Bill Payment and Holidays'!$I$4:$I$1001,F11,0),0)+F11,"")</f>
        <v>#N/A</v>
      </c>
      <c r="G12" s="62">
        <f t="shared" si="1"/>
        <v>0</v>
      </c>
      <c r="H12" s="62">
        <f>IF(ISNA(F12),"",INDEX('Bill Payment and Holidays'!$F$4:$F$1001,F12))</f>
      </c>
      <c r="I12" s="62">
        <f>IF(ISNA(F12),"",INDEX('Bill Payment and Holidays'!$G$4:$G$1001,F12))</f>
      </c>
      <c r="J12" s="62">
        <f>IF(ISNA(F12),"",INDEX('Bill Payment and Holidays'!$H$4:$H$1001,F12))</f>
      </c>
      <c r="K12" s="62" t="e">
        <f ca="1">IF(K11&gt;0,MATCH(WEEKDAY(Weekly!H$6),OFFSET('Bill Payment and Holidays'!$I$4:$I$1001,K11,0),0)+K11,"")</f>
        <v>#N/A</v>
      </c>
      <c r="L12" s="62">
        <f t="shared" si="2"/>
        <v>0</v>
      </c>
      <c r="M12" s="62">
        <f>IF(ISNA(K12),"",INDEX('Bill Payment and Holidays'!$F$4:$F$1001,K12))</f>
      </c>
      <c r="N12" s="62">
        <f>IF(ISNA(K12),"",INDEX('Bill Payment and Holidays'!$G$4:$G$1001,K12))</f>
      </c>
      <c r="O12" s="62">
        <f>IF(ISNA(K12),"",INDEX('Bill Payment and Holidays'!$H$4:$H$1001,K12))</f>
      </c>
      <c r="P12" s="62" t="e">
        <f ca="1">IF(P11&gt;0,MATCH(WEEKDAY(Weekly!K$6),OFFSET('Bill Payment and Holidays'!$I$4:$I$1001,P11,0),0)+P11,"")</f>
        <v>#N/A</v>
      </c>
      <c r="Q12" s="62">
        <f t="shared" si="3"/>
        <v>1</v>
      </c>
      <c r="R12" s="62">
        <f>IF(ISNA(P12),"",INDEX('Bill Payment and Holidays'!$F$4:$F$1001,P12))</f>
      </c>
      <c r="S12" s="62">
        <f>IF(ISNA(P12),"",INDEX('Bill Payment and Holidays'!$G$4:$G$1001,P12))</f>
      </c>
      <c r="T12" s="62">
        <f>IF(ISNA(P12),"",INDEX('Bill Payment and Holidays'!$H$4:$H$1001,P12))</f>
      </c>
      <c r="U12" s="62" t="e">
        <f ca="1">IF(U11&gt;0,MATCH(WEEKDAY(Weekly!N$6),OFFSET('Bill Payment and Holidays'!$I$4:$I$1001,U11,0),0)+U11,"")</f>
        <v>#N/A</v>
      </c>
      <c r="V12" s="62">
        <f t="shared" si="4"/>
        <v>0</v>
      </c>
      <c r="W12" s="62">
        <f>IF(ISNA(U12),"",INDEX('Bill Payment and Holidays'!$F$4:$F$1001,U12))</f>
      </c>
      <c r="X12" s="62">
        <f>IF(ISNA(U12),"",INDEX('Bill Payment and Holidays'!$G$4:$G$1001,U12))</f>
      </c>
      <c r="Y12" s="62">
        <f>IF(ISNA(U12),"",INDEX('Bill Payment and Holidays'!$H$4:$H$1001,U12))</f>
      </c>
      <c r="Z12" s="62" t="e">
        <f ca="1">IF(Z11&gt;0,MATCH(WEEKDAY(Weekly!Q$6),OFFSET('Bill Payment and Holidays'!$I$4:$I$1001,Z11,0),0)+Z11,"")</f>
        <v>#N/A</v>
      </c>
      <c r="AA12" s="62">
        <f t="shared" si="5"/>
        <v>0</v>
      </c>
      <c r="AB12" s="62">
        <f>IF(ISNA(Z12),"",INDEX('Bill Payment and Holidays'!$F$4:$F$1001,Z12))</f>
      </c>
      <c r="AC12" s="62">
        <f>IF(ISNA(Z12),"",INDEX('Bill Payment and Holidays'!$G$4:$G$1001,Z12))</f>
      </c>
      <c r="AD12" s="62">
        <f>IF(ISNA(Z12),"",INDEX('Bill Payment and Holidays'!$H$4:$H$1001,Z12))</f>
      </c>
      <c r="AE12" s="62" t="e">
        <f ca="1">IF(AE11&gt;0,MATCH(WEEKDAY(Weekly!T$6),OFFSET('Bill Payment and Holidays'!$I$4:$I$1001,AE11,0),0)+AE11,"")</f>
        <v>#N/A</v>
      </c>
      <c r="AF12" s="62">
        <f t="shared" si="6"/>
        <v>0</v>
      </c>
      <c r="AG12" s="62">
        <f>IF(ISNA(AE12),"",INDEX('Bill Payment and Holidays'!$F$4:$F$1001,AE12))</f>
      </c>
      <c r="AH12" s="62">
        <f>IF(ISNA(AE12),"",INDEX('Bill Payment and Holidays'!$G$4:$G$1001,AE12))</f>
      </c>
      <c r="AI12" s="62">
        <f>IF(ISNA(AE12),"",INDEX('Bill Payment and Holidays'!$H$4:$H$1001,AE12))</f>
      </c>
    </row>
    <row r="13" spans="1:35" ht="12.75">
      <c r="A13" s="62" t="e">
        <f ca="1">IF(A12&gt;0,MATCH(WEEKDAY(Weekly!B$6),OFFSET('Bill Payment and Holidays'!$I$4:$I$1001,A12,0),0)+A12,"")</f>
        <v>#N/A</v>
      </c>
      <c r="B13" s="62">
        <f t="shared" si="0"/>
        <v>0</v>
      </c>
      <c r="C13" s="62">
        <f>IF(ISNA(A13),"",INDEX('Bill Payment and Holidays'!$F$4:$F$1001,A13))</f>
      </c>
      <c r="D13" s="62">
        <f>IF(ISNA(A13),"",INDEX('Bill Payment and Holidays'!$G$4:$G$1001,A13))</f>
      </c>
      <c r="E13" s="62">
        <f>IF(ISNA(A13),"",INDEX('Bill Payment and Holidays'!$H$4:$H$1001,A13))</f>
      </c>
      <c r="F13" s="62" t="e">
        <f ca="1">IF(F12&gt;0,MATCH(WEEKDAY(Weekly!E$6),OFFSET('Bill Payment and Holidays'!$I$4:$I$1001,F12,0),0)+F12,"")</f>
        <v>#N/A</v>
      </c>
      <c r="G13" s="62">
        <f t="shared" si="1"/>
        <v>0</v>
      </c>
      <c r="H13" s="62">
        <f>IF(ISNA(F13),"",INDEX('Bill Payment and Holidays'!$F$4:$F$1001,F13))</f>
      </c>
      <c r="I13" s="62">
        <f>IF(ISNA(F13),"",INDEX('Bill Payment and Holidays'!$G$4:$G$1001,F13))</f>
      </c>
      <c r="J13" s="62">
        <f>IF(ISNA(F13),"",INDEX('Bill Payment and Holidays'!$H$4:$H$1001,F13))</f>
      </c>
      <c r="K13" s="62" t="e">
        <f ca="1">IF(K12&gt;0,MATCH(WEEKDAY(Weekly!H$6),OFFSET('Bill Payment and Holidays'!$I$4:$I$1001,K12,0),0)+K12,"")</f>
        <v>#N/A</v>
      </c>
      <c r="L13" s="62">
        <f t="shared" si="2"/>
        <v>0</v>
      </c>
      <c r="M13" s="62">
        <f>IF(ISNA(K13),"",INDEX('Bill Payment and Holidays'!$F$4:$F$1001,K13))</f>
      </c>
      <c r="N13" s="62">
        <f>IF(ISNA(K13),"",INDEX('Bill Payment and Holidays'!$G$4:$G$1001,K13))</f>
      </c>
      <c r="O13" s="62">
        <f>IF(ISNA(K13),"",INDEX('Bill Payment and Holidays'!$H$4:$H$1001,K13))</f>
      </c>
      <c r="P13" s="62" t="e">
        <f ca="1">IF(P12&gt;0,MATCH(WEEKDAY(Weekly!K$6),OFFSET('Bill Payment and Holidays'!$I$4:$I$1001,P12,0),0)+P12,"")</f>
        <v>#N/A</v>
      </c>
      <c r="Q13" s="62">
        <f t="shared" si="3"/>
        <v>1</v>
      </c>
      <c r="R13" s="62">
        <f>IF(ISNA(P13),"",INDEX('Bill Payment and Holidays'!$F$4:$F$1001,P13))</f>
      </c>
      <c r="S13" s="62">
        <f>IF(ISNA(P13),"",INDEX('Bill Payment and Holidays'!$G$4:$G$1001,P13))</f>
      </c>
      <c r="T13" s="62">
        <f>IF(ISNA(P13),"",INDEX('Bill Payment and Holidays'!$H$4:$H$1001,P13))</f>
      </c>
      <c r="U13" s="62" t="e">
        <f ca="1">IF(U12&gt;0,MATCH(WEEKDAY(Weekly!N$6),OFFSET('Bill Payment and Holidays'!$I$4:$I$1001,U12,0),0)+U12,"")</f>
        <v>#N/A</v>
      </c>
      <c r="V13" s="62">
        <f t="shared" si="4"/>
        <v>0</v>
      </c>
      <c r="W13" s="62">
        <f>IF(ISNA(U13),"",INDEX('Bill Payment and Holidays'!$F$4:$F$1001,U13))</f>
      </c>
      <c r="X13" s="62">
        <f>IF(ISNA(U13),"",INDEX('Bill Payment and Holidays'!$G$4:$G$1001,U13))</f>
      </c>
      <c r="Y13" s="62">
        <f>IF(ISNA(U13),"",INDEX('Bill Payment and Holidays'!$H$4:$H$1001,U13))</f>
      </c>
      <c r="Z13" s="62" t="e">
        <f ca="1">IF(Z12&gt;0,MATCH(WEEKDAY(Weekly!Q$6),OFFSET('Bill Payment and Holidays'!$I$4:$I$1001,Z12,0),0)+Z12,"")</f>
        <v>#N/A</v>
      </c>
      <c r="AA13" s="62">
        <f t="shared" si="5"/>
        <v>0</v>
      </c>
      <c r="AB13" s="62">
        <f>IF(ISNA(Z13),"",INDEX('Bill Payment and Holidays'!$F$4:$F$1001,Z13))</f>
      </c>
      <c r="AC13" s="62">
        <f>IF(ISNA(Z13),"",INDEX('Bill Payment and Holidays'!$G$4:$G$1001,Z13))</f>
      </c>
      <c r="AD13" s="62">
        <f>IF(ISNA(Z13),"",INDEX('Bill Payment and Holidays'!$H$4:$H$1001,Z13))</f>
      </c>
      <c r="AE13" s="62" t="e">
        <f ca="1">IF(AE12&gt;0,MATCH(WEEKDAY(Weekly!T$6),OFFSET('Bill Payment and Holidays'!$I$4:$I$1001,AE12,0),0)+AE12,"")</f>
        <v>#N/A</v>
      </c>
      <c r="AF13" s="62">
        <f t="shared" si="6"/>
        <v>0</v>
      </c>
      <c r="AG13" s="62">
        <f>IF(ISNA(AE13),"",INDEX('Bill Payment and Holidays'!$F$4:$F$1001,AE13))</f>
      </c>
      <c r="AH13" s="62">
        <f>IF(ISNA(AE13),"",INDEX('Bill Payment and Holidays'!$G$4:$G$1001,AE13))</f>
      </c>
      <c r="AI13" s="62">
        <f>IF(ISNA(AE13),"",INDEX('Bill Payment and Holidays'!$H$4:$H$1001,AE13))</f>
      </c>
    </row>
    <row r="14" spans="1:35" ht="12.75">
      <c r="A14" s="62" t="e">
        <f ca="1">IF(A13&gt;0,MATCH(WEEKDAY(Weekly!B$6),OFFSET('Bill Payment and Holidays'!$I$4:$I$1001,A13,0),0)+A13,"")</f>
        <v>#N/A</v>
      </c>
      <c r="B14" s="62">
        <f t="shared" si="0"/>
        <v>0</v>
      </c>
      <c r="C14" s="62">
        <f>IF(ISNA(A14),"",INDEX('Bill Payment and Holidays'!$F$4:$F$1001,A14))</f>
      </c>
      <c r="D14" s="62">
        <f>IF(ISNA(A14),"",INDEX('Bill Payment and Holidays'!$G$4:$G$1001,A14))</f>
      </c>
      <c r="E14" s="62">
        <f>IF(ISNA(A14),"",INDEX('Bill Payment and Holidays'!$H$4:$H$1001,A14))</f>
      </c>
      <c r="F14" s="62" t="e">
        <f ca="1">IF(F13&gt;0,MATCH(WEEKDAY(Weekly!E$6),OFFSET('Bill Payment and Holidays'!$I$4:$I$1001,F13,0),0)+F13,"")</f>
        <v>#N/A</v>
      </c>
      <c r="G14" s="62">
        <f t="shared" si="1"/>
        <v>0</v>
      </c>
      <c r="H14" s="62">
        <f>IF(ISNA(F14),"",INDEX('Bill Payment and Holidays'!$F$4:$F$1001,F14))</f>
      </c>
      <c r="I14" s="62">
        <f>IF(ISNA(F14),"",INDEX('Bill Payment and Holidays'!$G$4:$G$1001,F14))</f>
      </c>
      <c r="J14" s="62">
        <f>IF(ISNA(F14),"",INDEX('Bill Payment and Holidays'!$H$4:$H$1001,F14))</f>
      </c>
      <c r="K14" s="62" t="e">
        <f ca="1">IF(K13&gt;0,MATCH(WEEKDAY(Weekly!H$6),OFFSET('Bill Payment and Holidays'!$I$4:$I$1001,K13,0),0)+K13,"")</f>
        <v>#N/A</v>
      </c>
      <c r="L14" s="62">
        <f t="shared" si="2"/>
        <v>0</v>
      </c>
      <c r="M14" s="62">
        <f>IF(ISNA(K14),"",INDEX('Bill Payment and Holidays'!$F$4:$F$1001,K14))</f>
      </c>
      <c r="N14" s="62">
        <f>IF(ISNA(K14),"",INDEX('Bill Payment and Holidays'!$G$4:$G$1001,K14))</f>
      </c>
      <c r="O14" s="62">
        <f>IF(ISNA(K14),"",INDEX('Bill Payment and Holidays'!$H$4:$H$1001,K14))</f>
      </c>
      <c r="P14" s="62" t="e">
        <f ca="1">IF(P13&gt;0,MATCH(WEEKDAY(Weekly!K$6),OFFSET('Bill Payment and Holidays'!$I$4:$I$1001,P13,0),0)+P13,"")</f>
        <v>#N/A</v>
      </c>
      <c r="Q14" s="62">
        <f t="shared" si="3"/>
        <v>1</v>
      </c>
      <c r="R14" s="62">
        <f>IF(ISNA(P14),"",INDEX('Bill Payment and Holidays'!$F$4:$F$1001,P14))</f>
      </c>
      <c r="S14" s="62">
        <f>IF(ISNA(P14),"",INDEX('Bill Payment and Holidays'!$G$4:$G$1001,P14))</f>
      </c>
      <c r="T14" s="62">
        <f>IF(ISNA(P14),"",INDEX('Bill Payment and Holidays'!$H$4:$H$1001,P14))</f>
      </c>
      <c r="U14" s="62" t="e">
        <f ca="1">IF(U13&gt;0,MATCH(WEEKDAY(Weekly!N$6),OFFSET('Bill Payment and Holidays'!$I$4:$I$1001,U13,0),0)+U13,"")</f>
        <v>#N/A</v>
      </c>
      <c r="V14" s="62">
        <f t="shared" si="4"/>
        <v>0</v>
      </c>
      <c r="W14" s="62">
        <f>IF(ISNA(U14),"",INDEX('Bill Payment and Holidays'!$F$4:$F$1001,U14))</f>
      </c>
      <c r="X14" s="62">
        <f>IF(ISNA(U14),"",INDEX('Bill Payment and Holidays'!$G$4:$G$1001,U14))</f>
      </c>
      <c r="Y14" s="62">
        <f>IF(ISNA(U14),"",INDEX('Bill Payment and Holidays'!$H$4:$H$1001,U14))</f>
      </c>
      <c r="Z14" s="62" t="e">
        <f ca="1">IF(Z13&gt;0,MATCH(WEEKDAY(Weekly!Q$6),OFFSET('Bill Payment and Holidays'!$I$4:$I$1001,Z13,0),0)+Z13,"")</f>
        <v>#N/A</v>
      </c>
      <c r="AA14" s="62">
        <f t="shared" si="5"/>
        <v>0</v>
      </c>
      <c r="AB14" s="62">
        <f>IF(ISNA(Z14),"",INDEX('Bill Payment and Holidays'!$F$4:$F$1001,Z14))</f>
      </c>
      <c r="AC14" s="62">
        <f>IF(ISNA(Z14),"",INDEX('Bill Payment and Holidays'!$G$4:$G$1001,Z14))</f>
      </c>
      <c r="AD14" s="62">
        <f>IF(ISNA(Z14),"",INDEX('Bill Payment and Holidays'!$H$4:$H$1001,Z14))</f>
      </c>
      <c r="AE14" s="62" t="e">
        <f ca="1">IF(AE13&gt;0,MATCH(WEEKDAY(Weekly!T$6),OFFSET('Bill Payment and Holidays'!$I$4:$I$1001,AE13,0),0)+AE13,"")</f>
        <v>#N/A</v>
      </c>
      <c r="AF14" s="62">
        <f t="shared" si="6"/>
        <v>0</v>
      </c>
      <c r="AG14" s="62">
        <f>IF(ISNA(AE14),"",INDEX('Bill Payment and Holidays'!$F$4:$F$1001,AE14))</f>
      </c>
      <c r="AH14" s="62">
        <f>IF(ISNA(AE14),"",INDEX('Bill Payment and Holidays'!$G$4:$G$1001,AE14))</f>
      </c>
      <c r="AI14" s="62">
        <f>IF(ISNA(AE14),"",INDEX('Bill Payment and Holidays'!$H$4:$H$1001,AE14))</f>
      </c>
    </row>
    <row r="15" spans="1:35" ht="12.75">
      <c r="A15" s="62" t="e">
        <f ca="1">IF(A14&gt;0,MATCH(WEEKDAY(Weekly!B$6),OFFSET('Bill Payment and Holidays'!$I$4:$I$1001,A14,0),0)+A14,"")</f>
        <v>#N/A</v>
      </c>
      <c r="B15" s="62">
        <f t="shared" si="0"/>
        <v>0</v>
      </c>
      <c r="C15" s="62">
        <f>IF(ISNA(A15),"",INDEX('Bill Payment and Holidays'!$F$4:$F$1001,A15))</f>
      </c>
      <c r="D15" s="62">
        <f>IF(ISNA(A15),"",INDEX('Bill Payment and Holidays'!$G$4:$G$1001,A15))</f>
      </c>
      <c r="E15" s="62">
        <f>IF(ISNA(A15),"",INDEX('Bill Payment and Holidays'!$H$4:$H$1001,A15))</f>
      </c>
      <c r="F15" s="62" t="e">
        <f ca="1">IF(F14&gt;0,MATCH(WEEKDAY(Weekly!E$6),OFFSET('Bill Payment and Holidays'!$I$4:$I$1001,F14,0),0)+F14,"")</f>
        <v>#N/A</v>
      </c>
      <c r="G15" s="62">
        <f t="shared" si="1"/>
        <v>0</v>
      </c>
      <c r="H15" s="62">
        <f>IF(ISNA(F15),"",INDEX('Bill Payment and Holidays'!$F$4:$F$1001,F15))</f>
      </c>
      <c r="I15" s="62">
        <f>IF(ISNA(F15),"",INDEX('Bill Payment and Holidays'!$G$4:$G$1001,F15))</f>
      </c>
      <c r="J15" s="62">
        <f>IF(ISNA(F15),"",INDEX('Bill Payment and Holidays'!$H$4:$H$1001,F15))</f>
      </c>
      <c r="K15" s="62" t="e">
        <f ca="1">IF(K14&gt;0,MATCH(WEEKDAY(Weekly!H$6),OFFSET('Bill Payment and Holidays'!$I$4:$I$1001,K14,0),0)+K14,"")</f>
        <v>#N/A</v>
      </c>
      <c r="L15" s="62">
        <f t="shared" si="2"/>
        <v>0</v>
      </c>
      <c r="M15" s="62">
        <f>IF(ISNA(K15),"",INDEX('Bill Payment and Holidays'!$F$4:$F$1001,K15))</f>
      </c>
      <c r="N15" s="62">
        <f>IF(ISNA(K15),"",INDEX('Bill Payment and Holidays'!$G$4:$G$1001,K15))</f>
      </c>
      <c r="O15" s="62">
        <f>IF(ISNA(K15),"",INDEX('Bill Payment and Holidays'!$H$4:$H$1001,K15))</f>
      </c>
      <c r="P15" s="62" t="e">
        <f ca="1">IF(P14&gt;0,MATCH(WEEKDAY(Weekly!K$6),OFFSET('Bill Payment and Holidays'!$I$4:$I$1001,P14,0),0)+P14,"")</f>
        <v>#N/A</v>
      </c>
      <c r="Q15" s="62">
        <f t="shared" si="3"/>
        <v>1</v>
      </c>
      <c r="R15" s="62">
        <f>IF(ISNA(P15),"",INDEX('Bill Payment and Holidays'!$F$4:$F$1001,P15))</f>
      </c>
      <c r="S15" s="62">
        <f>IF(ISNA(P15),"",INDEX('Bill Payment and Holidays'!$G$4:$G$1001,P15))</f>
      </c>
      <c r="T15" s="62">
        <f>IF(ISNA(P15),"",INDEX('Bill Payment and Holidays'!$H$4:$H$1001,P15))</f>
      </c>
      <c r="U15" s="62" t="e">
        <f ca="1">IF(U14&gt;0,MATCH(WEEKDAY(Weekly!N$6),OFFSET('Bill Payment and Holidays'!$I$4:$I$1001,U14,0),0)+U14,"")</f>
        <v>#N/A</v>
      </c>
      <c r="V15" s="62">
        <f t="shared" si="4"/>
        <v>0</v>
      </c>
      <c r="W15" s="62">
        <f>IF(ISNA(U15),"",INDEX('Bill Payment and Holidays'!$F$4:$F$1001,U15))</f>
      </c>
      <c r="X15" s="62">
        <f>IF(ISNA(U15),"",INDEX('Bill Payment and Holidays'!$G$4:$G$1001,U15))</f>
      </c>
      <c r="Y15" s="62">
        <f>IF(ISNA(U15),"",INDEX('Bill Payment and Holidays'!$H$4:$H$1001,U15))</f>
      </c>
      <c r="Z15" s="62" t="e">
        <f ca="1">IF(Z14&gt;0,MATCH(WEEKDAY(Weekly!Q$6),OFFSET('Bill Payment and Holidays'!$I$4:$I$1001,Z14,0),0)+Z14,"")</f>
        <v>#N/A</v>
      </c>
      <c r="AA15" s="62">
        <f t="shared" si="5"/>
        <v>0</v>
      </c>
      <c r="AB15" s="62">
        <f>IF(ISNA(Z15),"",INDEX('Bill Payment and Holidays'!$F$4:$F$1001,Z15))</f>
      </c>
      <c r="AC15" s="62">
        <f>IF(ISNA(Z15),"",INDEX('Bill Payment and Holidays'!$G$4:$G$1001,Z15))</f>
      </c>
      <c r="AD15" s="62">
        <f>IF(ISNA(Z15),"",INDEX('Bill Payment and Holidays'!$H$4:$H$1001,Z15))</f>
      </c>
      <c r="AE15" s="62" t="e">
        <f ca="1">IF(AE14&gt;0,MATCH(WEEKDAY(Weekly!T$6),OFFSET('Bill Payment and Holidays'!$I$4:$I$1001,AE14,0),0)+AE14,"")</f>
        <v>#N/A</v>
      </c>
      <c r="AF15" s="62">
        <f t="shared" si="6"/>
        <v>0</v>
      </c>
      <c r="AG15" s="62">
        <f>IF(ISNA(AE15),"",INDEX('Bill Payment and Holidays'!$F$4:$F$1001,AE15))</f>
      </c>
      <c r="AH15" s="62">
        <f>IF(ISNA(AE15),"",INDEX('Bill Payment and Holidays'!$G$4:$G$1001,AE15))</f>
      </c>
      <c r="AI15" s="62">
        <f>IF(ISNA(AE15),"",INDEX('Bill Payment and Holidays'!$H$4:$H$1001,AE15))</f>
      </c>
    </row>
    <row r="16" spans="1:35" ht="12.75">
      <c r="A16" s="62" t="e">
        <f ca="1">IF(A15&gt;0,MATCH(WEEKDAY(Weekly!B$6),OFFSET('Bill Payment and Holidays'!$I$4:$I$1001,A15,0),0)+A15,"")</f>
        <v>#N/A</v>
      </c>
      <c r="B16" s="62">
        <f t="shared" si="0"/>
        <v>0</v>
      </c>
      <c r="C16" s="62">
        <f>IF(ISNA(A16),"",INDEX('Bill Payment and Holidays'!$F$4:$F$1001,A16))</f>
      </c>
      <c r="D16" s="62">
        <f>IF(ISNA(A16),"",INDEX('Bill Payment and Holidays'!$G$4:$G$1001,A16))</f>
      </c>
      <c r="E16" s="62">
        <f>IF(ISNA(A16),"",INDEX('Bill Payment and Holidays'!$H$4:$H$1001,A16))</f>
      </c>
      <c r="F16" s="62" t="e">
        <f ca="1">IF(F15&gt;0,MATCH(WEEKDAY(Weekly!E$6),OFFSET('Bill Payment and Holidays'!$I$4:$I$1001,F15,0),0)+F15,"")</f>
        <v>#N/A</v>
      </c>
      <c r="G16" s="62">
        <f t="shared" si="1"/>
        <v>0</v>
      </c>
      <c r="H16" s="62">
        <f>IF(ISNA(F16),"",INDEX('Bill Payment and Holidays'!$F$4:$F$1001,F16))</f>
      </c>
      <c r="I16" s="62">
        <f>IF(ISNA(F16),"",INDEX('Bill Payment and Holidays'!$G$4:$G$1001,F16))</f>
      </c>
      <c r="J16" s="62">
        <f>IF(ISNA(F16),"",INDEX('Bill Payment and Holidays'!$H$4:$H$1001,F16))</f>
      </c>
      <c r="K16" s="62" t="e">
        <f ca="1">IF(K15&gt;0,MATCH(WEEKDAY(Weekly!H$6),OFFSET('Bill Payment and Holidays'!$I$4:$I$1001,K15,0),0)+K15,"")</f>
        <v>#N/A</v>
      </c>
      <c r="L16" s="62">
        <f t="shared" si="2"/>
        <v>0</v>
      </c>
      <c r="M16" s="62">
        <f>IF(ISNA(K16),"",INDEX('Bill Payment and Holidays'!$F$4:$F$1001,K16))</f>
      </c>
      <c r="N16" s="62">
        <f>IF(ISNA(K16),"",INDEX('Bill Payment and Holidays'!$G$4:$G$1001,K16))</f>
      </c>
      <c r="O16" s="62">
        <f>IF(ISNA(K16),"",INDEX('Bill Payment and Holidays'!$H$4:$H$1001,K16))</f>
      </c>
      <c r="P16" s="62" t="e">
        <f ca="1">IF(P15&gt;0,MATCH(WEEKDAY(Weekly!K$6),OFFSET('Bill Payment and Holidays'!$I$4:$I$1001,P15,0),0)+P15,"")</f>
        <v>#N/A</v>
      </c>
      <c r="Q16" s="62">
        <f t="shared" si="3"/>
        <v>1</v>
      </c>
      <c r="R16" s="62">
        <f>IF(ISNA(P16),"",INDEX('Bill Payment and Holidays'!$F$4:$F$1001,P16))</f>
      </c>
      <c r="S16" s="62">
        <f>IF(ISNA(P16),"",INDEX('Bill Payment and Holidays'!$G$4:$G$1001,P16))</f>
      </c>
      <c r="T16" s="62">
        <f>IF(ISNA(P16),"",INDEX('Bill Payment and Holidays'!$H$4:$H$1001,P16))</f>
      </c>
      <c r="U16" s="62" t="e">
        <f ca="1">IF(U15&gt;0,MATCH(WEEKDAY(Weekly!N$6),OFFSET('Bill Payment and Holidays'!$I$4:$I$1001,U15,0),0)+U15,"")</f>
        <v>#N/A</v>
      </c>
      <c r="V16" s="62">
        <f t="shared" si="4"/>
        <v>0</v>
      </c>
      <c r="W16" s="62">
        <f>IF(ISNA(U16),"",INDEX('Bill Payment and Holidays'!$F$4:$F$1001,U16))</f>
      </c>
      <c r="X16" s="62">
        <f>IF(ISNA(U16),"",INDEX('Bill Payment and Holidays'!$G$4:$G$1001,U16))</f>
      </c>
      <c r="Y16" s="62">
        <f>IF(ISNA(U16),"",INDEX('Bill Payment and Holidays'!$H$4:$H$1001,U16))</f>
      </c>
      <c r="Z16" s="62" t="e">
        <f ca="1">IF(Z15&gt;0,MATCH(WEEKDAY(Weekly!Q$6),OFFSET('Bill Payment and Holidays'!$I$4:$I$1001,Z15,0),0)+Z15,"")</f>
        <v>#N/A</v>
      </c>
      <c r="AA16" s="62">
        <f t="shared" si="5"/>
        <v>0</v>
      </c>
      <c r="AB16" s="62">
        <f>IF(ISNA(Z16),"",INDEX('Bill Payment and Holidays'!$F$4:$F$1001,Z16))</f>
      </c>
      <c r="AC16" s="62">
        <f>IF(ISNA(Z16),"",INDEX('Bill Payment and Holidays'!$G$4:$G$1001,Z16))</f>
      </c>
      <c r="AD16" s="62">
        <f>IF(ISNA(Z16),"",INDEX('Bill Payment and Holidays'!$H$4:$H$1001,Z16))</f>
      </c>
      <c r="AE16" s="62" t="e">
        <f ca="1">IF(AE15&gt;0,MATCH(WEEKDAY(Weekly!T$6),OFFSET('Bill Payment and Holidays'!$I$4:$I$1001,AE15,0),0)+AE15,"")</f>
        <v>#N/A</v>
      </c>
      <c r="AF16" s="62">
        <f t="shared" si="6"/>
        <v>0</v>
      </c>
      <c r="AG16" s="62">
        <f>IF(ISNA(AE16),"",INDEX('Bill Payment and Holidays'!$F$4:$F$1001,AE16))</f>
      </c>
      <c r="AH16" s="62">
        <f>IF(ISNA(AE16),"",INDEX('Bill Payment and Holidays'!$G$4:$G$1001,AE16))</f>
      </c>
      <c r="AI16" s="62">
        <f>IF(ISNA(AE16),"",INDEX('Bill Payment and Holidays'!$H$4:$H$1001,AE16))</f>
      </c>
    </row>
    <row r="17" spans="1:35" ht="12.75">
      <c r="A17" s="62" t="e">
        <f ca="1">IF(A16&gt;0,MATCH(WEEKDAY(Weekly!B$6),OFFSET('Bill Payment and Holidays'!$I$4:$I$1001,A16,0),0)+A16,"")</f>
        <v>#N/A</v>
      </c>
      <c r="B17" s="62">
        <f t="shared" si="0"/>
        <v>0</v>
      </c>
      <c r="C17" s="62">
        <f>IF(ISNA(A17),"",INDEX('Bill Payment and Holidays'!$F$4:$F$1001,A17))</f>
      </c>
      <c r="D17" s="62">
        <f>IF(ISNA(A17),"",INDEX('Bill Payment and Holidays'!$G$4:$G$1001,A17))</f>
      </c>
      <c r="E17" s="62">
        <f>IF(ISNA(A17),"",INDEX('Bill Payment and Holidays'!$H$4:$H$1001,A17))</f>
      </c>
      <c r="F17" s="62" t="e">
        <f ca="1">IF(F16&gt;0,MATCH(WEEKDAY(Weekly!E$6),OFFSET('Bill Payment and Holidays'!$I$4:$I$1001,F16,0),0)+F16,"")</f>
        <v>#N/A</v>
      </c>
      <c r="G17" s="62">
        <f t="shared" si="1"/>
        <v>0</v>
      </c>
      <c r="H17" s="62">
        <f>IF(ISNA(F17),"",INDEX('Bill Payment and Holidays'!$F$4:$F$1001,F17))</f>
      </c>
      <c r="I17" s="62">
        <f>IF(ISNA(F17),"",INDEX('Bill Payment and Holidays'!$G$4:$G$1001,F17))</f>
      </c>
      <c r="J17" s="62">
        <f>IF(ISNA(F17),"",INDEX('Bill Payment and Holidays'!$H$4:$H$1001,F17))</f>
      </c>
      <c r="K17" s="62" t="e">
        <f ca="1">IF(K16&gt;0,MATCH(WEEKDAY(Weekly!H$6),OFFSET('Bill Payment and Holidays'!$I$4:$I$1001,K16,0),0)+K16,"")</f>
        <v>#N/A</v>
      </c>
      <c r="L17" s="62">
        <f t="shared" si="2"/>
        <v>0</v>
      </c>
      <c r="M17" s="62">
        <f>IF(ISNA(K17),"",INDEX('Bill Payment and Holidays'!$F$4:$F$1001,K17))</f>
      </c>
      <c r="N17" s="62">
        <f>IF(ISNA(K17),"",INDEX('Bill Payment and Holidays'!$G$4:$G$1001,K17))</f>
      </c>
      <c r="O17" s="62">
        <f>IF(ISNA(K17),"",INDEX('Bill Payment and Holidays'!$H$4:$H$1001,K17))</f>
      </c>
      <c r="P17" s="62" t="e">
        <f ca="1">IF(P16&gt;0,MATCH(WEEKDAY(Weekly!K$6),OFFSET('Bill Payment and Holidays'!$I$4:$I$1001,P16,0),0)+P16,"")</f>
        <v>#N/A</v>
      </c>
      <c r="Q17" s="62">
        <f t="shared" si="3"/>
        <v>1</v>
      </c>
      <c r="R17" s="62">
        <f>IF(ISNA(P17),"",INDEX('Bill Payment and Holidays'!$F$4:$F$1001,P17))</f>
      </c>
      <c r="S17" s="62">
        <f>IF(ISNA(P17),"",INDEX('Bill Payment and Holidays'!$G$4:$G$1001,P17))</f>
      </c>
      <c r="T17" s="62">
        <f>IF(ISNA(P17),"",INDEX('Bill Payment and Holidays'!$H$4:$H$1001,P17))</f>
      </c>
      <c r="U17" s="62" t="e">
        <f ca="1">IF(U16&gt;0,MATCH(WEEKDAY(Weekly!N$6),OFFSET('Bill Payment and Holidays'!$I$4:$I$1001,U16,0),0)+U16,"")</f>
        <v>#N/A</v>
      </c>
      <c r="V17" s="62">
        <f t="shared" si="4"/>
        <v>0</v>
      </c>
      <c r="W17" s="62">
        <f>IF(ISNA(U17),"",INDEX('Bill Payment and Holidays'!$F$4:$F$1001,U17))</f>
      </c>
      <c r="X17" s="62">
        <f>IF(ISNA(U17),"",INDEX('Bill Payment and Holidays'!$G$4:$G$1001,U17))</f>
      </c>
      <c r="Y17" s="62">
        <f>IF(ISNA(U17),"",INDEX('Bill Payment and Holidays'!$H$4:$H$1001,U17))</f>
      </c>
      <c r="Z17" s="62" t="e">
        <f ca="1">IF(Z16&gt;0,MATCH(WEEKDAY(Weekly!Q$6),OFFSET('Bill Payment and Holidays'!$I$4:$I$1001,Z16,0),0)+Z16,"")</f>
        <v>#N/A</v>
      </c>
      <c r="AA17" s="62">
        <f t="shared" si="5"/>
        <v>0</v>
      </c>
      <c r="AB17" s="62">
        <f>IF(ISNA(Z17),"",INDEX('Bill Payment and Holidays'!$F$4:$F$1001,Z17))</f>
      </c>
      <c r="AC17" s="62">
        <f>IF(ISNA(Z17),"",INDEX('Bill Payment and Holidays'!$G$4:$G$1001,Z17))</f>
      </c>
      <c r="AD17" s="62">
        <f>IF(ISNA(Z17),"",INDEX('Bill Payment and Holidays'!$H$4:$H$1001,Z17))</f>
      </c>
      <c r="AE17" s="62" t="e">
        <f ca="1">IF(AE16&gt;0,MATCH(WEEKDAY(Weekly!T$6),OFFSET('Bill Payment and Holidays'!$I$4:$I$1001,AE16,0),0)+AE16,"")</f>
        <v>#N/A</v>
      </c>
      <c r="AF17" s="62">
        <f t="shared" si="6"/>
        <v>0</v>
      </c>
      <c r="AG17" s="62">
        <f>IF(ISNA(AE17),"",INDEX('Bill Payment and Holidays'!$F$4:$F$1001,AE17))</f>
      </c>
      <c r="AH17" s="62">
        <f>IF(ISNA(AE17),"",INDEX('Bill Payment and Holidays'!$G$4:$G$1001,AE17))</f>
      </c>
      <c r="AI17" s="62">
        <f>IF(ISNA(AE17),"",INDEX('Bill Payment and Holidays'!$H$4:$H$1001,AE17))</f>
      </c>
    </row>
    <row r="18" spans="1:35" ht="12.75">
      <c r="A18" s="62" t="e">
        <f ca="1">IF(A17&gt;0,MATCH(WEEKDAY(Weekly!B$6),OFFSET('Bill Payment and Holidays'!$I$4:$I$1001,A17,0),0)+A17,"")</f>
        <v>#N/A</v>
      </c>
      <c r="B18" s="62">
        <f t="shared" si="0"/>
        <v>0</v>
      </c>
      <c r="C18" s="62">
        <f>IF(ISNA(A18),"",INDEX('Bill Payment and Holidays'!$F$4:$F$1001,A18))</f>
      </c>
      <c r="D18" s="62">
        <f>IF(ISNA(A18),"",INDEX('Bill Payment and Holidays'!$G$4:$G$1001,A18))</f>
      </c>
      <c r="E18" s="62">
        <f>IF(ISNA(A18),"",INDEX('Bill Payment and Holidays'!$H$4:$H$1001,A18))</f>
      </c>
      <c r="F18" s="62" t="e">
        <f ca="1">IF(F17&gt;0,MATCH(WEEKDAY(Weekly!E$6),OFFSET('Bill Payment and Holidays'!$I$4:$I$1001,F17,0),0)+F17,"")</f>
        <v>#N/A</v>
      </c>
      <c r="G18" s="62">
        <f t="shared" si="1"/>
        <v>0</v>
      </c>
      <c r="H18" s="62">
        <f>IF(ISNA(F18),"",INDEX('Bill Payment and Holidays'!$F$4:$F$1001,F18))</f>
      </c>
      <c r="I18" s="62">
        <f>IF(ISNA(F18),"",INDEX('Bill Payment and Holidays'!$G$4:$G$1001,F18))</f>
      </c>
      <c r="J18" s="62">
        <f>IF(ISNA(F18),"",INDEX('Bill Payment and Holidays'!$H$4:$H$1001,F18))</f>
      </c>
      <c r="K18" s="62" t="e">
        <f ca="1">IF(K17&gt;0,MATCH(WEEKDAY(Weekly!H$6),OFFSET('Bill Payment and Holidays'!$I$4:$I$1001,K17,0),0)+K17,"")</f>
        <v>#N/A</v>
      </c>
      <c r="L18" s="62">
        <f t="shared" si="2"/>
        <v>0</v>
      </c>
      <c r="M18" s="62">
        <f>IF(ISNA(K18),"",INDEX('Bill Payment and Holidays'!$F$4:$F$1001,K18))</f>
      </c>
      <c r="N18" s="62">
        <f>IF(ISNA(K18),"",INDEX('Bill Payment and Holidays'!$G$4:$G$1001,K18))</f>
      </c>
      <c r="O18" s="62">
        <f>IF(ISNA(K18),"",INDEX('Bill Payment and Holidays'!$H$4:$H$1001,K18))</f>
      </c>
      <c r="P18" s="62" t="e">
        <f ca="1">IF(P17&gt;0,MATCH(WEEKDAY(Weekly!K$6),OFFSET('Bill Payment and Holidays'!$I$4:$I$1001,P17,0),0)+P17,"")</f>
        <v>#N/A</v>
      </c>
      <c r="Q18" s="62">
        <f t="shared" si="3"/>
        <v>1</v>
      </c>
      <c r="R18" s="62">
        <f>IF(ISNA(P18),"",INDEX('Bill Payment and Holidays'!$F$4:$F$1001,P18))</f>
      </c>
      <c r="S18" s="62">
        <f>IF(ISNA(P18),"",INDEX('Bill Payment and Holidays'!$G$4:$G$1001,P18))</f>
      </c>
      <c r="T18" s="62">
        <f>IF(ISNA(P18),"",INDEX('Bill Payment and Holidays'!$H$4:$H$1001,P18))</f>
      </c>
      <c r="U18" s="62" t="e">
        <f ca="1">IF(U17&gt;0,MATCH(WEEKDAY(Weekly!N$6),OFFSET('Bill Payment and Holidays'!$I$4:$I$1001,U17,0),0)+U17,"")</f>
        <v>#N/A</v>
      </c>
      <c r="V18" s="62">
        <f t="shared" si="4"/>
        <v>0</v>
      </c>
      <c r="W18" s="62">
        <f>IF(ISNA(U18),"",INDEX('Bill Payment and Holidays'!$F$4:$F$1001,U18))</f>
      </c>
      <c r="X18" s="62">
        <f>IF(ISNA(U18),"",INDEX('Bill Payment and Holidays'!$G$4:$G$1001,U18))</f>
      </c>
      <c r="Y18" s="62">
        <f>IF(ISNA(U18),"",INDEX('Bill Payment and Holidays'!$H$4:$H$1001,U18))</f>
      </c>
      <c r="Z18" s="62" t="e">
        <f ca="1">IF(Z17&gt;0,MATCH(WEEKDAY(Weekly!Q$6),OFFSET('Bill Payment and Holidays'!$I$4:$I$1001,Z17,0),0)+Z17,"")</f>
        <v>#N/A</v>
      </c>
      <c r="AA18" s="62">
        <f t="shared" si="5"/>
        <v>0</v>
      </c>
      <c r="AB18" s="62">
        <f>IF(ISNA(Z18),"",INDEX('Bill Payment and Holidays'!$F$4:$F$1001,Z18))</f>
      </c>
      <c r="AC18" s="62">
        <f>IF(ISNA(Z18),"",INDEX('Bill Payment and Holidays'!$G$4:$G$1001,Z18))</f>
      </c>
      <c r="AD18" s="62">
        <f>IF(ISNA(Z18),"",INDEX('Bill Payment and Holidays'!$H$4:$H$1001,Z18))</f>
      </c>
      <c r="AE18" s="62" t="e">
        <f ca="1">IF(AE17&gt;0,MATCH(WEEKDAY(Weekly!T$6),OFFSET('Bill Payment and Holidays'!$I$4:$I$1001,AE17,0),0)+AE17,"")</f>
        <v>#N/A</v>
      </c>
      <c r="AF18" s="62">
        <f t="shared" si="6"/>
        <v>0</v>
      </c>
      <c r="AG18" s="62">
        <f>IF(ISNA(AE18),"",INDEX('Bill Payment and Holidays'!$F$4:$F$1001,AE18))</f>
      </c>
      <c r="AH18" s="62">
        <f>IF(ISNA(AE18),"",INDEX('Bill Payment and Holidays'!$G$4:$G$1001,AE18))</f>
      </c>
      <c r="AI18" s="62">
        <f>IF(ISNA(AE18),"",INDEX('Bill Payment and Holidays'!$H$4:$H$1001,AE18))</f>
      </c>
    </row>
    <row r="19" spans="1:35" ht="12.75">
      <c r="A19" s="62" t="e">
        <f ca="1">IF(A18&gt;0,MATCH(WEEKDAY(Weekly!B$6),OFFSET('Bill Payment and Holidays'!$I$4:$I$1001,A18,0),0)+A18,"")</f>
        <v>#N/A</v>
      </c>
      <c r="B19" s="62">
        <f t="shared" si="0"/>
        <v>0</v>
      </c>
      <c r="C19" s="62">
        <f>IF(ISNA(A19),"",INDEX('Bill Payment and Holidays'!$F$4:$F$1001,A19))</f>
      </c>
      <c r="D19" s="62">
        <f>IF(ISNA(A19),"",INDEX('Bill Payment and Holidays'!$G$4:$G$1001,A19))</f>
      </c>
      <c r="E19" s="62">
        <f>IF(ISNA(A19),"",INDEX('Bill Payment and Holidays'!$H$4:$H$1001,A19))</f>
      </c>
      <c r="F19" s="62" t="e">
        <f ca="1">IF(F18&gt;0,MATCH(WEEKDAY(Weekly!E$6),OFFSET('Bill Payment and Holidays'!$I$4:$I$1001,F18,0),0)+F18,"")</f>
        <v>#N/A</v>
      </c>
      <c r="G19" s="62">
        <f t="shared" si="1"/>
        <v>0</v>
      </c>
      <c r="H19" s="62">
        <f>IF(ISNA(F19),"",INDEX('Bill Payment and Holidays'!$F$4:$F$1001,F19))</f>
      </c>
      <c r="I19" s="62">
        <f>IF(ISNA(F19),"",INDEX('Bill Payment and Holidays'!$G$4:$G$1001,F19))</f>
      </c>
      <c r="J19" s="62">
        <f>IF(ISNA(F19),"",INDEX('Bill Payment and Holidays'!$H$4:$H$1001,F19))</f>
      </c>
      <c r="K19" s="62" t="e">
        <f ca="1">IF(K18&gt;0,MATCH(WEEKDAY(Weekly!H$6),OFFSET('Bill Payment and Holidays'!$I$4:$I$1001,K18,0),0)+K18,"")</f>
        <v>#N/A</v>
      </c>
      <c r="L19" s="62">
        <f t="shared" si="2"/>
        <v>0</v>
      </c>
      <c r="M19" s="62">
        <f>IF(ISNA(K19),"",INDEX('Bill Payment and Holidays'!$F$4:$F$1001,K19))</f>
      </c>
      <c r="N19" s="62">
        <f>IF(ISNA(K19),"",INDEX('Bill Payment and Holidays'!$G$4:$G$1001,K19))</f>
      </c>
      <c r="O19" s="62">
        <f>IF(ISNA(K19),"",INDEX('Bill Payment and Holidays'!$H$4:$H$1001,K19))</f>
      </c>
      <c r="P19" s="62" t="e">
        <f ca="1">IF(P18&gt;0,MATCH(WEEKDAY(Weekly!K$6),OFFSET('Bill Payment and Holidays'!$I$4:$I$1001,P18,0),0)+P18,"")</f>
        <v>#N/A</v>
      </c>
      <c r="Q19" s="62">
        <f t="shared" si="3"/>
        <v>1</v>
      </c>
      <c r="R19" s="62">
        <f>IF(ISNA(P19),"",INDEX('Bill Payment and Holidays'!$F$4:$F$1001,P19))</f>
      </c>
      <c r="S19" s="62">
        <f>IF(ISNA(P19),"",INDEX('Bill Payment and Holidays'!$G$4:$G$1001,P19))</f>
      </c>
      <c r="T19" s="62">
        <f>IF(ISNA(P19),"",INDEX('Bill Payment and Holidays'!$H$4:$H$1001,P19))</f>
      </c>
      <c r="U19" s="62" t="e">
        <f ca="1">IF(U18&gt;0,MATCH(WEEKDAY(Weekly!N$6),OFFSET('Bill Payment and Holidays'!$I$4:$I$1001,U18,0),0)+U18,"")</f>
        <v>#N/A</v>
      </c>
      <c r="V19" s="62">
        <f t="shared" si="4"/>
        <v>0</v>
      </c>
      <c r="W19" s="62">
        <f>IF(ISNA(U19),"",INDEX('Bill Payment and Holidays'!$F$4:$F$1001,U19))</f>
      </c>
      <c r="X19" s="62">
        <f>IF(ISNA(U19),"",INDEX('Bill Payment and Holidays'!$G$4:$G$1001,U19))</f>
      </c>
      <c r="Y19" s="62">
        <f>IF(ISNA(U19),"",INDEX('Bill Payment and Holidays'!$H$4:$H$1001,U19))</f>
      </c>
      <c r="Z19" s="62" t="e">
        <f ca="1">IF(Z18&gt;0,MATCH(WEEKDAY(Weekly!Q$6),OFFSET('Bill Payment and Holidays'!$I$4:$I$1001,Z18,0),0)+Z18,"")</f>
        <v>#N/A</v>
      </c>
      <c r="AA19" s="62">
        <f t="shared" si="5"/>
        <v>0</v>
      </c>
      <c r="AB19" s="62">
        <f>IF(ISNA(Z19),"",INDEX('Bill Payment and Holidays'!$F$4:$F$1001,Z19))</f>
      </c>
      <c r="AC19" s="62">
        <f>IF(ISNA(Z19),"",INDEX('Bill Payment and Holidays'!$G$4:$G$1001,Z19))</f>
      </c>
      <c r="AD19" s="62">
        <f>IF(ISNA(Z19),"",INDEX('Bill Payment and Holidays'!$H$4:$H$1001,Z19))</f>
      </c>
      <c r="AE19" s="62" t="e">
        <f ca="1">IF(AE18&gt;0,MATCH(WEEKDAY(Weekly!T$6),OFFSET('Bill Payment and Holidays'!$I$4:$I$1001,AE18,0),0)+AE18,"")</f>
        <v>#N/A</v>
      </c>
      <c r="AF19" s="62">
        <f t="shared" si="6"/>
        <v>0</v>
      </c>
      <c r="AG19" s="62">
        <f>IF(ISNA(AE19),"",INDEX('Bill Payment and Holidays'!$F$4:$F$1001,AE19))</f>
      </c>
      <c r="AH19" s="62">
        <f>IF(ISNA(AE19),"",INDEX('Bill Payment and Holidays'!$G$4:$G$1001,AE19))</f>
      </c>
      <c r="AI19" s="62">
        <f>IF(ISNA(AE19),"",INDEX('Bill Payment and Holidays'!$H$4:$H$1001,AE19))</f>
      </c>
    </row>
    <row r="20" spans="1:35" ht="12.75">
      <c r="A20" s="62" t="e">
        <f ca="1">IF(A19&gt;0,MATCH(WEEKDAY(Weekly!B$6),OFFSET('Bill Payment and Holidays'!$I$4:$I$1001,A19,0),0)+A19,"")</f>
        <v>#N/A</v>
      </c>
      <c r="B20" s="62">
        <f t="shared" si="0"/>
        <v>0</v>
      </c>
      <c r="C20" s="62">
        <f>IF(ISNA(A20),"",INDEX('Bill Payment and Holidays'!$F$4:$F$1001,A20))</f>
      </c>
      <c r="D20" s="62">
        <f>IF(ISNA(A20),"",INDEX('Bill Payment and Holidays'!$G$4:$G$1001,A20))</f>
      </c>
      <c r="E20" s="62">
        <f>IF(ISNA(A20),"",INDEX('Bill Payment and Holidays'!$H$4:$H$1001,A20))</f>
      </c>
      <c r="F20" s="62" t="e">
        <f ca="1">IF(F19&gt;0,MATCH(WEEKDAY(Weekly!E$6),OFFSET('Bill Payment and Holidays'!$I$4:$I$1001,F19,0),0)+F19,"")</f>
        <v>#N/A</v>
      </c>
      <c r="G20" s="62">
        <f t="shared" si="1"/>
        <v>0</v>
      </c>
      <c r="H20" s="62">
        <f>IF(ISNA(F20),"",INDEX('Bill Payment and Holidays'!$F$4:$F$1001,F20))</f>
      </c>
      <c r="I20" s="62">
        <f>IF(ISNA(F20),"",INDEX('Bill Payment and Holidays'!$G$4:$G$1001,F20))</f>
      </c>
      <c r="J20" s="62">
        <f>IF(ISNA(F20),"",INDEX('Bill Payment and Holidays'!$H$4:$H$1001,F20))</f>
      </c>
      <c r="K20" s="62" t="e">
        <f ca="1">IF(K19&gt;0,MATCH(WEEKDAY(Weekly!H$6),OFFSET('Bill Payment and Holidays'!$I$4:$I$1001,K19,0),0)+K19,"")</f>
        <v>#N/A</v>
      </c>
      <c r="L20" s="62">
        <f t="shared" si="2"/>
        <v>0</v>
      </c>
      <c r="M20" s="62">
        <f>IF(ISNA(K20),"",INDEX('Bill Payment and Holidays'!$F$4:$F$1001,K20))</f>
      </c>
      <c r="N20" s="62">
        <f>IF(ISNA(K20),"",INDEX('Bill Payment and Holidays'!$G$4:$G$1001,K20))</f>
      </c>
      <c r="O20" s="62">
        <f>IF(ISNA(K20),"",INDEX('Bill Payment and Holidays'!$H$4:$H$1001,K20))</f>
      </c>
      <c r="P20" s="62" t="e">
        <f ca="1">IF(P19&gt;0,MATCH(WEEKDAY(Weekly!K$6),OFFSET('Bill Payment and Holidays'!$I$4:$I$1001,P19,0),0)+P19,"")</f>
        <v>#N/A</v>
      </c>
      <c r="Q20" s="62">
        <f t="shared" si="3"/>
        <v>1</v>
      </c>
      <c r="R20" s="62">
        <f>IF(ISNA(P20),"",INDEX('Bill Payment and Holidays'!$F$4:$F$1001,P20))</f>
      </c>
      <c r="S20" s="62">
        <f>IF(ISNA(P20),"",INDEX('Bill Payment and Holidays'!$G$4:$G$1001,P20))</f>
      </c>
      <c r="T20" s="62">
        <f>IF(ISNA(P20),"",INDEX('Bill Payment and Holidays'!$H$4:$H$1001,P20))</f>
      </c>
      <c r="U20" s="62" t="e">
        <f ca="1">IF(U19&gt;0,MATCH(WEEKDAY(Weekly!N$6),OFFSET('Bill Payment and Holidays'!$I$4:$I$1001,U19,0),0)+U19,"")</f>
        <v>#N/A</v>
      </c>
      <c r="V20" s="62">
        <f t="shared" si="4"/>
        <v>0</v>
      </c>
      <c r="W20" s="62">
        <f>IF(ISNA(U20),"",INDEX('Bill Payment and Holidays'!$F$4:$F$1001,U20))</f>
      </c>
      <c r="X20" s="62">
        <f>IF(ISNA(U20),"",INDEX('Bill Payment and Holidays'!$G$4:$G$1001,U20))</f>
      </c>
      <c r="Y20" s="62">
        <f>IF(ISNA(U20),"",INDEX('Bill Payment and Holidays'!$H$4:$H$1001,U20))</f>
      </c>
      <c r="Z20" s="62" t="e">
        <f ca="1">IF(Z19&gt;0,MATCH(WEEKDAY(Weekly!Q$6),OFFSET('Bill Payment and Holidays'!$I$4:$I$1001,Z19,0),0)+Z19,"")</f>
        <v>#N/A</v>
      </c>
      <c r="AA20" s="62">
        <f t="shared" si="5"/>
        <v>0</v>
      </c>
      <c r="AB20" s="62">
        <f>IF(ISNA(Z20),"",INDEX('Bill Payment and Holidays'!$F$4:$F$1001,Z20))</f>
      </c>
      <c r="AC20" s="62">
        <f>IF(ISNA(Z20),"",INDEX('Bill Payment and Holidays'!$G$4:$G$1001,Z20))</f>
      </c>
      <c r="AD20" s="62">
        <f>IF(ISNA(Z20),"",INDEX('Bill Payment and Holidays'!$H$4:$H$1001,Z20))</f>
      </c>
      <c r="AE20" s="62" t="e">
        <f ca="1">IF(AE19&gt;0,MATCH(WEEKDAY(Weekly!T$6),OFFSET('Bill Payment and Holidays'!$I$4:$I$1001,AE19,0),0)+AE19,"")</f>
        <v>#N/A</v>
      </c>
      <c r="AF20" s="62">
        <f t="shared" si="6"/>
        <v>0</v>
      </c>
      <c r="AG20" s="62">
        <f>IF(ISNA(AE20),"",INDEX('Bill Payment and Holidays'!$F$4:$F$1001,AE20))</f>
      </c>
      <c r="AH20" s="62">
        <f>IF(ISNA(AE20),"",INDEX('Bill Payment and Holidays'!$G$4:$G$1001,AE20))</f>
      </c>
      <c r="AI20" s="62">
        <f>IF(ISNA(AE20),"",INDEX('Bill Payment and Holidays'!$H$4:$H$1001,AE20))</f>
      </c>
    </row>
    <row r="21" spans="1:35" ht="12.75">
      <c r="A21" s="62" t="e">
        <f ca="1">IF(A20&gt;0,MATCH(WEEKDAY(Weekly!B$6),OFFSET('Bill Payment and Holidays'!$I$4:$I$1001,A20,0),0)+A20,"")</f>
        <v>#N/A</v>
      </c>
      <c r="B21" s="62">
        <f t="shared" si="0"/>
        <v>0</v>
      </c>
      <c r="C21" s="62">
        <f>IF(ISNA(A21),"",INDEX('Bill Payment and Holidays'!$F$4:$F$1001,A21))</f>
      </c>
      <c r="D21" s="62">
        <f>IF(ISNA(A21),"",INDEX('Bill Payment and Holidays'!$G$4:$G$1001,A21))</f>
      </c>
      <c r="E21" s="62">
        <f>IF(ISNA(A21),"",INDEX('Bill Payment and Holidays'!$H$4:$H$1001,A21))</f>
      </c>
      <c r="F21" s="62" t="e">
        <f ca="1">IF(F20&gt;0,MATCH(WEEKDAY(Weekly!E$6),OFFSET('Bill Payment and Holidays'!$I$4:$I$1001,F20,0),0)+F20,"")</f>
        <v>#N/A</v>
      </c>
      <c r="G21" s="62">
        <f t="shared" si="1"/>
        <v>0</v>
      </c>
      <c r="H21" s="62">
        <f>IF(ISNA(F21),"",INDEX('Bill Payment and Holidays'!$F$4:$F$1001,F21))</f>
      </c>
      <c r="I21" s="62">
        <f>IF(ISNA(F21),"",INDEX('Bill Payment and Holidays'!$G$4:$G$1001,F21))</f>
      </c>
      <c r="J21" s="62">
        <f>IF(ISNA(F21),"",INDEX('Bill Payment and Holidays'!$H$4:$H$1001,F21))</f>
      </c>
      <c r="K21" s="62" t="e">
        <f ca="1">IF(K20&gt;0,MATCH(WEEKDAY(Weekly!H$6),OFFSET('Bill Payment and Holidays'!$I$4:$I$1001,K20,0),0)+K20,"")</f>
        <v>#N/A</v>
      </c>
      <c r="L21" s="62">
        <f t="shared" si="2"/>
        <v>0</v>
      </c>
      <c r="M21" s="62">
        <f>IF(ISNA(K21),"",INDEX('Bill Payment and Holidays'!$F$4:$F$1001,K21))</f>
      </c>
      <c r="N21" s="62">
        <f>IF(ISNA(K21),"",INDEX('Bill Payment and Holidays'!$G$4:$G$1001,K21))</f>
      </c>
      <c r="O21" s="62">
        <f>IF(ISNA(K21),"",INDEX('Bill Payment and Holidays'!$H$4:$H$1001,K21))</f>
      </c>
      <c r="P21" s="62" t="e">
        <f ca="1">IF(P20&gt;0,MATCH(WEEKDAY(Weekly!K$6),OFFSET('Bill Payment and Holidays'!$I$4:$I$1001,P20,0),0)+P20,"")</f>
        <v>#N/A</v>
      </c>
      <c r="Q21" s="62">
        <f t="shared" si="3"/>
        <v>1</v>
      </c>
      <c r="R21" s="62">
        <f>IF(ISNA(P21),"",INDEX('Bill Payment and Holidays'!$F$4:$F$1001,P21))</f>
      </c>
      <c r="S21" s="62">
        <f>IF(ISNA(P21),"",INDEX('Bill Payment and Holidays'!$G$4:$G$1001,P21))</f>
      </c>
      <c r="T21" s="62">
        <f>IF(ISNA(P21),"",INDEX('Bill Payment and Holidays'!$H$4:$H$1001,P21))</f>
      </c>
      <c r="U21" s="62" t="e">
        <f ca="1">IF(U20&gt;0,MATCH(WEEKDAY(Weekly!N$6),OFFSET('Bill Payment and Holidays'!$I$4:$I$1001,U20,0),0)+U20,"")</f>
        <v>#N/A</v>
      </c>
      <c r="V21" s="62">
        <f t="shared" si="4"/>
        <v>0</v>
      </c>
      <c r="W21" s="62">
        <f>IF(ISNA(U21),"",INDEX('Bill Payment and Holidays'!$F$4:$F$1001,U21))</f>
      </c>
      <c r="X21" s="62">
        <f>IF(ISNA(U21),"",INDEX('Bill Payment and Holidays'!$G$4:$G$1001,U21))</f>
      </c>
      <c r="Y21" s="62">
        <f>IF(ISNA(U21),"",INDEX('Bill Payment and Holidays'!$H$4:$H$1001,U21))</f>
      </c>
      <c r="Z21" s="62" t="e">
        <f ca="1">IF(Z20&gt;0,MATCH(WEEKDAY(Weekly!Q$6),OFFSET('Bill Payment and Holidays'!$I$4:$I$1001,Z20,0),0)+Z20,"")</f>
        <v>#N/A</v>
      </c>
      <c r="AA21" s="62">
        <f t="shared" si="5"/>
        <v>0</v>
      </c>
      <c r="AB21" s="62">
        <f>IF(ISNA(Z21),"",INDEX('Bill Payment and Holidays'!$F$4:$F$1001,Z21))</f>
      </c>
      <c r="AC21" s="62">
        <f>IF(ISNA(Z21),"",INDEX('Bill Payment and Holidays'!$G$4:$G$1001,Z21))</f>
      </c>
      <c r="AD21" s="62">
        <f>IF(ISNA(Z21),"",INDEX('Bill Payment and Holidays'!$H$4:$H$1001,Z21))</f>
      </c>
      <c r="AE21" s="62" t="e">
        <f ca="1">IF(AE20&gt;0,MATCH(WEEKDAY(Weekly!T$6),OFFSET('Bill Payment and Holidays'!$I$4:$I$1001,AE20,0),0)+AE20,"")</f>
        <v>#N/A</v>
      </c>
      <c r="AF21" s="62">
        <f t="shared" si="6"/>
        <v>0</v>
      </c>
      <c r="AG21" s="62">
        <f>IF(ISNA(AE21),"",INDEX('Bill Payment and Holidays'!$F$4:$F$1001,AE21))</f>
      </c>
      <c r="AH21" s="62">
        <f>IF(ISNA(AE21),"",INDEX('Bill Payment and Holidays'!$G$4:$G$1001,AE21))</f>
      </c>
      <c r="AI21" s="62">
        <f>IF(ISNA(AE21),"",INDEX('Bill Payment and Holidays'!$H$4:$H$1001,AE21))</f>
      </c>
    </row>
    <row r="22" spans="1:35" ht="12.75">
      <c r="A22" s="62" t="e">
        <f ca="1">IF(A21&gt;0,MATCH(WEEKDAY(Weekly!B$6),OFFSET('Bill Payment and Holidays'!$I$4:$I$1001,A21,0),0)+A21,"")</f>
        <v>#N/A</v>
      </c>
      <c r="B22" s="62">
        <f t="shared" si="0"/>
        <v>0</v>
      </c>
      <c r="C22" s="62">
        <f>IF(ISNA(A22),"",INDEX('Bill Payment and Holidays'!$F$4:$F$1001,A22))</f>
      </c>
      <c r="D22" s="62">
        <f>IF(ISNA(A22),"",INDEX('Bill Payment and Holidays'!$G$4:$G$1001,A22))</f>
      </c>
      <c r="E22" s="62">
        <f>IF(ISNA(A22),"",INDEX('Bill Payment and Holidays'!$H$4:$H$1001,A22))</f>
      </c>
      <c r="F22" s="62" t="e">
        <f ca="1">IF(F21&gt;0,MATCH(WEEKDAY(Weekly!E$6),OFFSET('Bill Payment and Holidays'!$I$4:$I$1001,F21,0),0)+F21,"")</f>
        <v>#N/A</v>
      </c>
      <c r="G22" s="62">
        <f t="shared" si="1"/>
        <v>0</v>
      </c>
      <c r="H22" s="62">
        <f>IF(ISNA(F22),"",INDEX('Bill Payment and Holidays'!$F$4:$F$1001,F22))</f>
      </c>
      <c r="I22" s="62">
        <f>IF(ISNA(F22),"",INDEX('Bill Payment and Holidays'!$G$4:$G$1001,F22))</f>
      </c>
      <c r="J22" s="62">
        <f>IF(ISNA(F22),"",INDEX('Bill Payment and Holidays'!$H$4:$H$1001,F22))</f>
      </c>
      <c r="K22" s="62" t="e">
        <f ca="1">IF(K21&gt;0,MATCH(WEEKDAY(Weekly!H$6),OFFSET('Bill Payment and Holidays'!$I$4:$I$1001,K21,0),0)+K21,"")</f>
        <v>#N/A</v>
      </c>
      <c r="L22" s="62">
        <f t="shared" si="2"/>
        <v>0</v>
      </c>
      <c r="M22" s="62">
        <f>IF(ISNA(K22),"",INDEX('Bill Payment and Holidays'!$F$4:$F$1001,K22))</f>
      </c>
      <c r="N22" s="62">
        <f>IF(ISNA(K22),"",INDEX('Bill Payment and Holidays'!$G$4:$G$1001,K22))</f>
      </c>
      <c r="O22" s="62">
        <f>IF(ISNA(K22),"",INDEX('Bill Payment and Holidays'!$H$4:$H$1001,K22))</f>
      </c>
      <c r="P22" s="62" t="e">
        <f ca="1">IF(P21&gt;0,MATCH(WEEKDAY(Weekly!K$6),OFFSET('Bill Payment and Holidays'!$I$4:$I$1001,P21,0),0)+P21,"")</f>
        <v>#N/A</v>
      </c>
      <c r="Q22" s="62">
        <f t="shared" si="3"/>
        <v>1</v>
      </c>
      <c r="R22" s="62">
        <f>IF(ISNA(P22),"",INDEX('Bill Payment and Holidays'!$F$4:$F$1001,P22))</f>
      </c>
      <c r="S22" s="62">
        <f>IF(ISNA(P22),"",INDEX('Bill Payment and Holidays'!$G$4:$G$1001,P22))</f>
      </c>
      <c r="T22" s="62">
        <f>IF(ISNA(P22),"",INDEX('Bill Payment and Holidays'!$H$4:$H$1001,P22))</f>
      </c>
      <c r="U22" s="62" t="e">
        <f ca="1">IF(U21&gt;0,MATCH(WEEKDAY(Weekly!N$6),OFFSET('Bill Payment and Holidays'!$I$4:$I$1001,U21,0),0)+U21,"")</f>
        <v>#N/A</v>
      </c>
      <c r="V22" s="62">
        <f t="shared" si="4"/>
        <v>0</v>
      </c>
      <c r="W22" s="62">
        <f>IF(ISNA(U22),"",INDEX('Bill Payment and Holidays'!$F$4:$F$1001,U22))</f>
      </c>
      <c r="X22" s="62">
        <f>IF(ISNA(U22),"",INDEX('Bill Payment and Holidays'!$G$4:$G$1001,U22))</f>
      </c>
      <c r="Y22" s="62">
        <f>IF(ISNA(U22),"",INDEX('Bill Payment and Holidays'!$H$4:$H$1001,U22))</f>
      </c>
      <c r="Z22" s="62" t="e">
        <f ca="1">IF(Z21&gt;0,MATCH(WEEKDAY(Weekly!Q$6),OFFSET('Bill Payment and Holidays'!$I$4:$I$1001,Z21,0),0)+Z21,"")</f>
        <v>#N/A</v>
      </c>
      <c r="AA22" s="62">
        <f t="shared" si="5"/>
        <v>0</v>
      </c>
      <c r="AB22" s="62">
        <f>IF(ISNA(Z22),"",INDEX('Bill Payment and Holidays'!$F$4:$F$1001,Z22))</f>
      </c>
      <c r="AC22" s="62">
        <f>IF(ISNA(Z22),"",INDEX('Bill Payment and Holidays'!$G$4:$G$1001,Z22))</f>
      </c>
      <c r="AD22" s="62">
        <f>IF(ISNA(Z22),"",INDEX('Bill Payment and Holidays'!$H$4:$H$1001,Z22))</f>
      </c>
      <c r="AE22" s="62" t="e">
        <f ca="1">IF(AE21&gt;0,MATCH(WEEKDAY(Weekly!T$6),OFFSET('Bill Payment and Holidays'!$I$4:$I$1001,AE21,0),0)+AE21,"")</f>
        <v>#N/A</v>
      </c>
      <c r="AF22" s="62">
        <f t="shared" si="6"/>
        <v>0</v>
      </c>
      <c r="AG22" s="62">
        <f>IF(ISNA(AE22),"",INDEX('Bill Payment and Holidays'!$F$4:$F$1001,AE22))</f>
      </c>
      <c r="AH22" s="62">
        <f>IF(ISNA(AE22),"",INDEX('Bill Payment and Holidays'!$G$4:$G$1001,AE22))</f>
      </c>
      <c r="AI22" s="62">
        <f>IF(ISNA(AE22),"",INDEX('Bill Payment and Holidays'!$H$4:$H$1001,AE22))</f>
      </c>
    </row>
    <row r="23" spans="1:35" ht="12.75">
      <c r="A23" s="62" t="e">
        <f>MATCH(DAY(Weekly!B$6),'Bill Payment and Holidays'!$D$4:$D$1001,0)</f>
        <v>#N/A</v>
      </c>
      <c r="B23" s="62">
        <f t="shared" si="0"/>
        <v>0</v>
      </c>
      <c r="C23" s="62">
        <f>IF(ISNA(A23),"",INDEX('Bill Payment and Holidays'!$F$4:$F$1001,A23))</f>
      </c>
      <c r="D23" s="62">
        <f>IF(ISNA(A23),"",INDEX('Bill Payment and Holidays'!$G$4:$G$1001,A23))</f>
      </c>
      <c r="E23" s="62">
        <f>IF(ISNA(A23),"",INDEX('Bill Payment and Holidays'!$H$4:$H$1001,A23))</f>
      </c>
      <c r="F23" s="62">
        <f>MATCH(DAY(Weekly!E$6),'Bill Payment and Holidays'!$D$4:$D$1001,0)</f>
        <v>1</v>
      </c>
      <c r="G23" s="62">
        <f t="shared" si="1"/>
        <v>1</v>
      </c>
      <c r="H23" s="62" t="str">
        <f>IF(ISNA(F23),"",INDEX('Bill Payment and Holidays'!$F$4:$F$1001,F23))</f>
        <v>Credit Card</v>
      </c>
      <c r="I23" s="62" t="str">
        <f>IF(ISNA(F23),"",INDEX('Bill Payment and Holidays'!$G$4:$G$1001,F23))</f>
        <v>Master Card</v>
      </c>
      <c r="J23" s="62">
        <f>IF(ISNA(F23),"",INDEX('Bill Payment and Holidays'!$H$4:$H$1001,F23))</f>
        <v>200</v>
      </c>
      <c r="K23" s="62" t="e">
        <f>MATCH(DAY(Weekly!H$6),'Bill Payment and Holidays'!$D$4:$D$1001,0)</f>
        <v>#N/A</v>
      </c>
      <c r="L23" s="62">
        <f t="shared" si="2"/>
        <v>0</v>
      </c>
      <c r="M23" s="62">
        <f>IF(ISNA(K23),"",INDEX('Bill Payment and Holidays'!$F$4:$F$1001,K23))</f>
      </c>
      <c r="N23" s="62">
        <f>IF(ISNA(K23),"",INDEX('Bill Payment and Holidays'!$G$4:$G$1001,K23))</f>
      </c>
      <c r="O23" s="62">
        <f>IF(ISNA(K23),"",INDEX('Bill Payment and Holidays'!$H$4:$H$1001,K23))</f>
      </c>
      <c r="P23" s="62" t="e">
        <f>MATCH(DAY(Weekly!K$6),'Bill Payment and Holidays'!$D$4:$D$1001,0)</f>
        <v>#N/A</v>
      </c>
      <c r="Q23" s="62">
        <f t="shared" si="3"/>
        <v>1</v>
      </c>
      <c r="R23" s="62">
        <f>IF(ISNA(P23),"",INDEX('Bill Payment and Holidays'!$F$4:$F$1001,P23))</f>
      </c>
      <c r="S23" s="62">
        <f>IF(ISNA(P23),"",INDEX('Bill Payment and Holidays'!$G$4:$G$1001,P23))</f>
      </c>
      <c r="T23" s="62">
        <f>IF(ISNA(P23),"",INDEX('Bill Payment and Holidays'!$H$4:$H$1001,P23))</f>
      </c>
      <c r="U23" s="62" t="e">
        <f>MATCH(DAY(Weekly!N$6),'Bill Payment and Holidays'!$D$4:$D$1001,0)</f>
        <v>#N/A</v>
      </c>
      <c r="V23" s="62">
        <f t="shared" si="4"/>
        <v>0</v>
      </c>
      <c r="W23" s="62">
        <f>IF(ISNA(U23),"",INDEX('Bill Payment and Holidays'!$F$4:$F$1001,U23))</f>
      </c>
      <c r="X23" s="62">
        <f>IF(ISNA(U23),"",INDEX('Bill Payment and Holidays'!$G$4:$G$1001,U23))</f>
      </c>
      <c r="Y23" s="62">
        <f>IF(ISNA(U23),"",INDEX('Bill Payment and Holidays'!$H$4:$H$1001,U23))</f>
      </c>
      <c r="Z23" s="62" t="e">
        <f>MATCH(DAY(Weekly!Q$6),'Bill Payment and Holidays'!$D$4:$D$1001,0)</f>
        <v>#N/A</v>
      </c>
      <c r="AA23" s="62">
        <f t="shared" si="5"/>
        <v>0</v>
      </c>
      <c r="AB23" s="62">
        <f>IF(ISNA(Z23),"",INDEX('Bill Payment and Holidays'!$F$4:$F$1001,Z23))</f>
      </c>
      <c r="AC23" s="62">
        <f>IF(ISNA(Z23),"",INDEX('Bill Payment and Holidays'!$G$4:$G$1001,Z23))</f>
      </c>
      <c r="AD23" s="62">
        <f>IF(ISNA(Z23),"",INDEX('Bill Payment and Holidays'!$H$4:$H$1001,Z23))</f>
      </c>
      <c r="AE23" s="62" t="e">
        <f>MATCH(DAY(Weekly!T$6),'Bill Payment and Holidays'!$D$4:$D$1001,0)</f>
        <v>#N/A</v>
      </c>
      <c r="AF23" s="62">
        <f t="shared" si="6"/>
        <v>0</v>
      </c>
      <c r="AG23" s="62">
        <f>IF(ISNA(AE23),"",INDEX('Bill Payment and Holidays'!$F$4:$F$1001,AE23))</f>
      </c>
      <c r="AH23" s="62">
        <f>IF(ISNA(AE23),"",INDEX('Bill Payment and Holidays'!$G$4:$G$1001,AE23))</f>
      </c>
      <c r="AI23" s="62">
        <f>IF(ISNA(AE23),"",INDEX('Bill Payment and Holidays'!$H$4:$H$1001,AE23))</f>
      </c>
    </row>
    <row r="24" spans="1:35" ht="12.75">
      <c r="A24" s="62" t="e">
        <f ca="1">IF(A23&gt;0,MATCH(DAY(Weekly!B$6),OFFSET('Bill Payment and Holidays'!$D$4:$D$1001,A23,0),0)+A23,"")</f>
        <v>#N/A</v>
      </c>
      <c r="B24" s="62">
        <f t="shared" si="0"/>
        <v>0</v>
      </c>
      <c r="C24" s="62">
        <f>IF(ISNA(A24),"",INDEX('Bill Payment and Holidays'!$F$4:$F$1001,A24))</f>
      </c>
      <c r="D24" s="62">
        <f>IF(ISNA(A24),"",INDEX('Bill Payment and Holidays'!$G$4:$G$1001,A24))</f>
      </c>
      <c r="E24" s="62">
        <f>IF(ISNA(A24),"",INDEX('Bill Payment and Holidays'!$H$4:$H$1001,A24))</f>
      </c>
      <c r="F24" s="62" t="e">
        <f ca="1">IF(F23&gt;0,MATCH(DAY(Weekly!E$6),OFFSET('Bill Payment and Holidays'!$D$4:$D$1001,F23,0),0)+F23,"")</f>
        <v>#N/A</v>
      </c>
      <c r="G24" s="62">
        <f t="shared" si="1"/>
        <v>1</v>
      </c>
      <c r="H24" s="62">
        <f>IF(ISNA(F24),"",INDEX('Bill Payment and Holidays'!$F$4:$F$1001,F24))</f>
      </c>
      <c r="I24" s="62">
        <f>IF(ISNA(F24),"",INDEX('Bill Payment and Holidays'!$G$4:$G$1001,F24))</f>
      </c>
      <c r="J24" s="62">
        <f>IF(ISNA(F24),"",INDEX('Bill Payment and Holidays'!$H$4:$H$1001,F24))</f>
      </c>
      <c r="K24" s="62" t="e">
        <f ca="1">IF(K23&gt;0,MATCH(DAY(Weekly!H$6),OFFSET('Bill Payment and Holidays'!$D$4:$D$1001,K23,0),0)+K23,"")</f>
        <v>#N/A</v>
      </c>
      <c r="L24" s="62">
        <f t="shared" si="2"/>
        <v>0</v>
      </c>
      <c r="M24" s="62">
        <f>IF(ISNA(K24),"",INDEX('Bill Payment and Holidays'!$F$4:$F$1001,K24))</f>
      </c>
      <c r="N24" s="62">
        <f>IF(ISNA(K24),"",INDEX('Bill Payment and Holidays'!$G$4:$G$1001,K24))</f>
      </c>
      <c r="O24" s="62">
        <f>IF(ISNA(K24),"",INDEX('Bill Payment and Holidays'!$H$4:$H$1001,K24))</f>
      </c>
      <c r="P24" s="62" t="e">
        <f ca="1">IF(P23&gt;0,MATCH(DAY(Weekly!K$6),OFFSET('Bill Payment and Holidays'!$D$4:$D$1001,P23,0),0)+P23,"")</f>
        <v>#N/A</v>
      </c>
      <c r="Q24" s="62">
        <f t="shared" si="3"/>
        <v>1</v>
      </c>
      <c r="R24" s="62">
        <f>IF(ISNA(P24),"",INDEX('Bill Payment and Holidays'!$F$4:$F$1001,P24))</f>
      </c>
      <c r="S24" s="62">
        <f>IF(ISNA(P24),"",INDEX('Bill Payment and Holidays'!$G$4:$G$1001,P24))</f>
      </c>
      <c r="T24" s="62">
        <f>IF(ISNA(P24),"",INDEX('Bill Payment and Holidays'!$H$4:$H$1001,P24))</f>
      </c>
      <c r="U24" s="62" t="e">
        <f ca="1">IF(U23&gt;0,MATCH(DAY(Weekly!N$6),OFFSET('Bill Payment and Holidays'!$D$4:$D$1001,U23,0),0)+U23,"")</f>
        <v>#N/A</v>
      </c>
      <c r="V24" s="62">
        <f t="shared" si="4"/>
        <v>0</v>
      </c>
      <c r="W24" s="62">
        <f>IF(ISNA(U24),"",INDEX('Bill Payment and Holidays'!$F$4:$F$1001,U24))</f>
      </c>
      <c r="X24" s="62">
        <f>IF(ISNA(U24),"",INDEX('Bill Payment and Holidays'!$G$4:$G$1001,U24))</f>
      </c>
      <c r="Y24" s="62">
        <f>IF(ISNA(U24),"",INDEX('Bill Payment and Holidays'!$H$4:$H$1001,U24))</f>
      </c>
      <c r="Z24" s="62" t="e">
        <f ca="1">IF(Z23&gt;0,MATCH(DAY(Weekly!Q$6),OFFSET('Bill Payment and Holidays'!$D$4:$D$1001,Z23,0),0)+Z23,"")</f>
        <v>#N/A</v>
      </c>
      <c r="AA24" s="62">
        <f t="shared" si="5"/>
        <v>0</v>
      </c>
      <c r="AB24" s="62">
        <f>IF(ISNA(Z24),"",INDEX('Bill Payment and Holidays'!$F$4:$F$1001,Z24))</f>
      </c>
      <c r="AC24" s="62">
        <f>IF(ISNA(Z24),"",INDEX('Bill Payment and Holidays'!$G$4:$G$1001,Z24))</f>
      </c>
      <c r="AD24" s="62">
        <f>IF(ISNA(Z24),"",INDEX('Bill Payment and Holidays'!$H$4:$H$1001,Z24))</f>
      </c>
      <c r="AE24" s="62" t="e">
        <f ca="1">IF(AE23&gt;0,MATCH(DAY(Weekly!T$6),OFFSET('Bill Payment and Holidays'!$D$4:$D$1001,AE23,0),0)+AE23,"")</f>
        <v>#N/A</v>
      </c>
      <c r="AF24" s="62">
        <f t="shared" si="6"/>
        <v>0</v>
      </c>
      <c r="AG24" s="62">
        <f>IF(ISNA(AE24),"",INDEX('Bill Payment and Holidays'!$F$4:$F$1001,AE24))</f>
      </c>
      <c r="AH24" s="62">
        <f>IF(ISNA(AE24),"",INDEX('Bill Payment and Holidays'!$G$4:$G$1001,AE24))</f>
      </c>
      <c r="AI24" s="62">
        <f>IF(ISNA(AE24),"",INDEX('Bill Payment and Holidays'!$H$4:$H$1001,AE24))</f>
      </c>
    </row>
    <row r="25" spans="1:35" ht="12.75">
      <c r="A25" s="62" t="e">
        <f ca="1">IF(A24&gt;0,MATCH(DAY(Weekly!B$6),OFFSET('Bill Payment and Holidays'!$D$4:$D$1001,A24,0),0)+A24,"")</f>
        <v>#N/A</v>
      </c>
      <c r="B25" s="62">
        <f t="shared" si="0"/>
        <v>0</v>
      </c>
      <c r="C25" s="62">
        <f>IF(ISNA(A25),"",INDEX('Bill Payment and Holidays'!$F$4:$F$1001,A25))</f>
      </c>
      <c r="D25" s="62">
        <f>IF(ISNA(A25),"",INDEX('Bill Payment and Holidays'!$G$4:$G$1001,A25))</f>
      </c>
      <c r="E25" s="62">
        <f>IF(ISNA(A25),"",INDEX('Bill Payment and Holidays'!$H$4:$H$1001,A25))</f>
      </c>
      <c r="F25" s="62" t="e">
        <f ca="1">IF(F24&gt;0,MATCH(DAY(Weekly!E$6),OFFSET('Bill Payment and Holidays'!$D$4:$D$1001,F24,0),0)+F24,"")</f>
        <v>#N/A</v>
      </c>
      <c r="G25" s="62">
        <f t="shared" si="1"/>
        <v>1</v>
      </c>
      <c r="H25" s="62">
        <f>IF(ISNA(F25),"",INDEX('Bill Payment and Holidays'!$F$4:$F$1001,F25))</f>
      </c>
      <c r="I25" s="62">
        <f>IF(ISNA(F25),"",INDEX('Bill Payment and Holidays'!$G$4:$G$1001,F25))</f>
      </c>
      <c r="J25" s="62">
        <f>IF(ISNA(F25),"",INDEX('Bill Payment and Holidays'!$H$4:$H$1001,F25))</f>
      </c>
      <c r="K25" s="62" t="e">
        <f ca="1">IF(K24&gt;0,MATCH(DAY(Weekly!H$6),OFFSET('Bill Payment and Holidays'!$D$4:$D$1001,K24,0),0)+K24,"")</f>
        <v>#N/A</v>
      </c>
      <c r="L25" s="62">
        <f t="shared" si="2"/>
        <v>0</v>
      </c>
      <c r="M25" s="62">
        <f>IF(ISNA(K25),"",INDEX('Bill Payment and Holidays'!$F$4:$F$1001,K25))</f>
      </c>
      <c r="N25" s="62">
        <f>IF(ISNA(K25),"",INDEX('Bill Payment and Holidays'!$G$4:$G$1001,K25))</f>
      </c>
      <c r="O25" s="62">
        <f>IF(ISNA(K25),"",INDEX('Bill Payment and Holidays'!$H$4:$H$1001,K25))</f>
      </c>
      <c r="P25" s="62" t="e">
        <f ca="1">IF(P24&gt;0,MATCH(DAY(Weekly!K$6),OFFSET('Bill Payment and Holidays'!$D$4:$D$1001,P24,0),0)+P24,"")</f>
        <v>#N/A</v>
      </c>
      <c r="Q25" s="62">
        <f t="shared" si="3"/>
        <v>1</v>
      </c>
      <c r="R25" s="62">
        <f>IF(ISNA(P25),"",INDEX('Bill Payment and Holidays'!$F$4:$F$1001,P25))</f>
      </c>
      <c r="S25" s="62">
        <f>IF(ISNA(P25),"",INDEX('Bill Payment and Holidays'!$G$4:$G$1001,P25))</f>
      </c>
      <c r="T25" s="62">
        <f>IF(ISNA(P25),"",INDEX('Bill Payment and Holidays'!$H$4:$H$1001,P25))</f>
      </c>
      <c r="U25" s="62" t="e">
        <f ca="1">IF(U24&gt;0,MATCH(DAY(Weekly!N$6),OFFSET('Bill Payment and Holidays'!$D$4:$D$1001,U24,0),0)+U24,"")</f>
        <v>#N/A</v>
      </c>
      <c r="V25" s="62">
        <f t="shared" si="4"/>
        <v>0</v>
      </c>
      <c r="W25" s="62">
        <f>IF(ISNA(U25),"",INDEX('Bill Payment and Holidays'!$F$4:$F$1001,U25))</f>
      </c>
      <c r="X25" s="62">
        <f>IF(ISNA(U25),"",INDEX('Bill Payment and Holidays'!$G$4:$G$1001,U25))</f>
      </c>
      <c r="Y25" s="62">
        <f>IF(ISNA(U25),"",INDEX('Bill Payment and Holidays'!$H$4:$H$1001,U25))</f>
      </c>
      <c r="Z25" s="62" t="e">
        <f ca="1">IF(Z24&gt;0,MATCH(DAY(Weekly!Q$6),OFFSET('Bill Payment and Holidays'!$D$4:$D$1001,Z24,0),0)+Z24,"")</f>
        <v>#N/A</v>
      </c>
      <c r="AA25" s="62">
        <f t="shared" si="5"/>
        <v>0</v>
      </c>
      <c r="AB25" s="62">
        <f>IF(ISNA(Z25),"",INDEX('Bill Payment and Holidays'!$F$4:$F$1001,Z25))</f>
      </c>
      <c r="AC25" s="62">
        <f>IF(ISNA(Z25),"",INDEX('Bill Payment and Holidays'!$G$4:$G$1001,Z25))</f>
      </c>
      <c r="AD25" s="62">
        <f>IF(ISNA(Z25),"",INDEX('Bill Payment and Holidays'!$H$4:$H$1001,Z25))</f>
      </c>
      <c r="AE25" s="62" t="e">
        <f ca="1">IF(AE24&gt;0,MATCH(DAY(Weekly!T$6),OFFSET('Bill Payment and Holidays'!$D$4:$D$1001,AE24,0),0)+AE24,"")</f>
        <v>#N/A</v>
      </c>
      <c r="AF25" s="62">
        <f t="shared" si="6"/>
        <v>0</v>
      </c>
      <c r="AG25" s="62">
        <f>IF(ISNA(AE25),"",INDEX('Bill Payment and Holidays'!$F$4:$F$1001,AE25))</f>
      </c>
      <c r="AH25" s="62">
        <f>IF(ISNA(AE25),"",INDEX('Bill Payment and Holidays'!$G$4:$G$1001,AE25))</f>
      </c>
      <c r="AI25" s="62">
        <f>IF(ISNA(AE25),"",INDEX('Bill Payment and Holidays'!$H$4:$H$1001,AE25))</f>
      </c>
    </row>
    <row r="26" spans="1:35" ht="12.75">
      <c r="A26" s="62" t="e">
        <f ca="1">IF(A25&gt;0,MATCH(DAY(Weekly!B$6),OFFSET('Bill Payment and Holidays'!$D$4:$D$1001,A25,0),0)+A25,"")</f>
        <v>#N/A</v>
      </c>
      <c r="B26" s="62">
        <f t="shared" si="0"/>
        <v>0</v>
      </c>
      <c r="C26" s="62">
        <f>IF(ISNA(A26),"",INDEX('Bill Payment and Holidays'!$F$4:$F$1001,A26))</f>
      </c>
      <c r="D26" s="62">
        <f>IF(ISNA(A26),"",INDEX('Bill Payment and Holidays'!$G$4:$G$1001,A26))</f>
      </c>
      <c r="E26" s="62">
        <f>IF(ISNA(A26),"",INDEX('Bill Payment and Holidays'!$H$4:$H$1001,A26))</f>
      </c>
      <c r="F26" s="62" t="e">
        <f ca="1">IF(F25&gt;0,MATCH(DAY(Weekly!E$6),OFFSET('Bill Payment and Holidays'!$D$4:$D$1001,F25,0),0)+F25,"")</f>
        <v>#N/A</v>
      </c>
      <c r="G26" s="62">
        <f t="shared" si="1"/>
        <v>1</v>
      </c>
      <c r="H26" s="62">
        <f>IF(ISNA(F26),"",INDEX('Bill Payment and Holidays'!$F$4:$F$1001,F26))</f>
      </c>
      <c r="I26" s="62">
        <f>IF(ISNA(F26),"",INDEX('Bill Payment and Holidays'!$G$4:$G$1001,F26))</f>
      </c>
      <c r="J26" s="62">
        <f>IF(ISNA(F26),"",INDEX('Bill Payment and Holidays'!$H$4:$H$1001,F26))</f>
      </c>
      <c r="K26" s="62" t="e">
        <f ca="1">IF(K25&gt;0,MATCH(DAY(Weekly!H$6),OFFSET('Bill Payment and Holidays'!$D$4:$D$1001,K25,0),0)+K25,"")</f>
        <v>#N/A</v>
      </c>
      <c r="L26" s="62">
        <f t="shared" si="2"/>
        <v>0</v>
      </c>
      <c r="M26" s="62">
        <f>IF(ISNA(K26),"",INDEX('Bill Payment and Holidays'!$F$4:$F$1001,K26))</f>
      </c>
      <c r="N26" s="62">
        <f>IF(ISNA(K26),"",INDEX('Bill Payment and Holidays'!$G$4:$G$1001,K26))</f>
      </c>
      <c r="O26" s="62">
        <f>IF(ISNA(K26),"",INDEX('Bill Payment and Holidays'!$H$4:$H$1001,K26))</f>
      </c>
      <c r="P26" s="62" t="e">
        <f ca="1">IF(P25&gt;0,MATCH(DAY(Weekly!K$6),OFFSET('Bill Payment and Holidays'!$D$4:$D$1001,P25,0),0)+P25,"")</f>
        <v>#N/A</v>
      </c>
      <c r="Q26" s="62">
        <f t="shared" si="3"/>
        <v>1</v>
      </c>
      <c r="R26" s="62">
        <f>IF(ISNA(P26),"",INDEX('Bill Payment and Holidays'!$F$4:$F$1001,P26))</f>
      </c>
      <c r="S26" s="62">
        <f>IF(ISNA(P26),"",INDEX('Bill Payment and Holidays'!$G$4:$G$1001,P26))</f>
      </c>
      <c r="T26" s="62">
        <f>IF(ISNA(P26),"",INDEX('Bill Payment and Holidays'!$H$4:$H$1001,P26))</f>
      </c>
      <c r="U26" s="62" t="e">
        <f ca="1">IF(U25&gt;0,MATCH(DAY(Weekly!N$6),OFFSET('Bill Payment and Holidays'!$D$4:$D$1001,U25,0),0)+U25,"")</f>
        <v>#N/A</v>
      </c>
      <c r="V26" s="62">
        <f t="shared" si="4"/>
        <v>0</v>
      </c>
      <c r="W26" s="62">
        <f>IF(ISNA(U26),"",INDEX('Bill Payment and Holidays'!$F$4:$F$1001,U26))</f>
      </c>
      <c r="X26" s="62">
        <f>IF(ISNA(U26),"",INDEX('Bill Payment and Holidays'!$G$4:$G$1001,U26))</f>
      </c>
      <c r="Y26" s="62">
        <f>IF(ISNA(U26),"",INDEX('Bill Payment and Holidays'!$H$4:$H$1001,U26))</f>
      </c>
      <c r="Z26" s="62" t="e">
        <f ca="1">IF(Z25&gt;0,MATCH(DAY(Weekly!Q$6),OFFSET('Bill Payment and Holidays'!$D$4:$D$1001,Z25,0),0)+Z25,"")</f>
        <v>#N/A</v>
      </c>
      <c r="AA26" s="62">
        <f t="shared" si="5"/>
        <v>0</v>
      </c>
      <c r="AB26" s="62">
        <f>IF(ISNA(Z26),"",INDEX('Bill Payment and Holidays'!$F$4:$F$1001,Z26))</f>
      </c>
      <c r="AC26" s="62">
        <f>IF(ISNA(Z26),"",INDEX('Bill Payment and Holidays'!$G$4:$G$1001,Z26))</f>
      </c>
      <c r="AD26" s="62">
        <f>IF(ISNA(Z26),"",INDEX('Bill Payment and Holidays'!$H$4:$H$1001,Z26))</f>
      </c>
      <c r="AE26" s="62" t="e">
        <f ca="1">IF(AE25&gt;0,MATCH(DAY(Weekly!T$6),OFFSET('Bill Payment and Holidays'!$D$4:$D$1001,AE25,0),0)+AE25,"")</f>
        <v>#N/A</v>
      </c>
      <c r="AF26" s="62">
        <f t="shared" si="6"/>
        <v>0</v>
      </c>
      <c r="AG26" s="62">
        <f>IF(ISNA(AE26),"",INDEX('Bill Payment and Holidays'!$F$4:$F$1001,AE26))</f>
      </c>
      <c r="AH26" s="62">
        <f>IF(ISNA(AE26),"",INDEX('Bill Payment and Holidays'!$G$4:$G$1001,AE26))</f>
      </c>
      <c r="AI26" s="62">
        <f>IF(ISNA(AE26),"",INDEX('Bill Payment and Holidays'!$H$4:$H$1001,AE26))</f>
      </c>
    </row>
    <row r="27" spans="1:35" ht="12.75">
      <c r="A27" s="62" t="e">
        <f ca="1">IF(A26&gt;0,MATCH(DAY(Weekly!B$6),OFFSET('Bill Payment and Holidays'!$D$4:$D$1001,A26,0),0)+A26,"")</f>
        <v>#N/A</v>
      </c>
      <c r="B27" s="62">
        <f t="shared" si="0"/>
        <v>0</v>
      </c>
      <c r="C27" s="62">
        <f>IF(ISNA(A27),"",INDEX('Bill Payment and Holidays'!$F$4:$F$1001,A27))</f>
      </c>
      <c r="D27" s="62">
        <f>IF(ISNA(A27),"",INDEX('Bill Payment and Holidays'!$G$4:$G$1001,A27))</f>
      </c>
      <c r="E27" s="62">
        <f>IF(ISNA(A27),"",INDEX('Bill Payment and Holidays'!$H$4:$H$1001,A27))</f>
      </c>
      <c r="F27" s="62" t="e">
        <f ca="1">IF(F26&gt;0,MATCH(DAY(Weekly!E$6),OFFSET('Bill Payment and Holidays'!$D$4:$D$1001,F26,0),0)+F26,"")</f>
        <v>#N/A</v>
      </c>
      <c r="G27" s="62">
        <f t="shared" si="1"/>
        <v>1</v>
      </c>
      <c r="H27" s="62">
        <f>IF(ISNA(F27),"",INDEX('Bill Payment and Holidays'!$F$4:$F$1001,F27))</f>
      </c>
      <c r="I27" s="62">
        <f>IF(ISNA(F27),"",INDEX('Bill Payment and Holidays'!$G$4:$G$1001,F27))</f>
      </c>
      <c r="J27" s="62">
        <f>IF(ISNA(F27),"",INDEX('Bill Payment and Holidays'!$H$4:$H$1001,F27))</f>
      </c>
      <c r="K27" s="62" t="e">
        <f ca="1">IF(K26&gt;0,MATCH(DAY(Weekly!H$6),OFFSET('Bill Payment and Holidays'!$D$4:$D$1001,K26,0),0)+K26,"")</f>
        <v>#N/A</v>
      </c>
      <c r="L27" s="62">
        <f t="shared" si="2"/>
        <v>0</v>
      </c>
      <c r="M27" s="62">
        <f>IF(ISNA(K27),"",INDEX('Bill Payment and Holidays'!$F$4:$F$1001,K27))</f>
      </c>
      <c r="N27" s="62">
        <f>IF(ISNA(K27),"",INDEX('Bill Payment and Holidays'!$G$4:$G$1001,K27))</f>
      </c>
      <c r="O27" s="62">
        <f>IF(ISNA(K27),"",INDEX('Bill Payment and Holidays'!$H$4:$H$1001,K27))</f>
      </c>
      <c r="P27" s="62" t="e">
        <f ca="1">IF(P26&gt;0,MATCH(DAY(Weekly!K$6),OFFSET('Bill Payment and Holidays'!$D$4:$D$1001,P26,0),0)+P26,"")</f>
        <v>#N/A</v>
      </c>
      <c r="Q27" s="62">
        <f t="shared" si="3"/>
        <v>1</v>
      </c>
      <c r="R27" s="62">
        <f>IF(ISNA(P27),"",INDEX('Bill Payment and Holidays'!$F$4:$F$1001,P27))</f>
      </c>
      <c r="S27" s="62">
        <f>IF(ISNA(P27),"",INDEX('Bill Payment and Holidays'!$G$4:$G$1001,P27))</f>
      </c>
      <c r="T27" s="62">
        <f>IF(ISNA(P27),"",INDEX('Bill Payment and Holidays'!$H$4:$H$1001,P27))</f>
      </c>
      <c r="U27" s="62" t="e">
        <f ca="1">IF(U26&gt;0,MATCH(DAY(Weekly!N$6),OFFSET('Bill Payment and Holidays'!$D$4:$D$1001,U26,0),0)+U26,"")</f>
        <v>#N/A</v>
      </c>
      <c r="V27" s="62">
        <f t="shared" si="4"/>
        <v>0</v>
      </c>
      <c r="W27" s="62">
        <f>IF(ISNA(U27),"",INDEX('Bill Payment and Holidays'!$F$4:$F$1001,U27))</f>
      </c>
      <c r="X27" s="62">
        <f>IF(ISNA(U27),"",INDEX('Bill Payment and Holidays'!$G$4:$G$1001,U27))</f>
      </c>
      <c r="Y27" s="62">
        <f>IF(ISNA(U27),"",INDEX('Bill Payment and Holidays'!$H$4:$H$1001,U27))</f>
      </c>
      <c r="Z27" s="62" t="e">
        <f ca="1">IF(Z26&gt;0,MATCH(DAY(Weekly!Q$6),OFFSET('Bill Payment and Holidays'!$D$4:$D$1001,Z26,0),0)+Z26,"")</f>
        <v>#N/A</v>
      </c>
      <c r="AA27" s="62">
        <f t="shared" si="5"/>
        <v>0</v>
      </c>
      <c r="AB27" s="62">
        <f>IF(ISNA(Z27),"",INDEX('Bill Payment and Holidays'!$F$4:$F$1001,Z27))</f>
      </c>
      <c r="AC27" s="62">
        <f>IF(ISNA(Z27),"",INDEX('Bill Payment and Holidays'!$G$4:$G$1001,Z27))</f>
      </c>
      <c r="AD27" s="62">
        <f>IF(ISNA(Z27),"",INDEX('Bill Payment and Holidays'!$H$4:$H$1001,Z27))</f>
      </c>
      <c r="AE27" s="62" t="e">
        <f ca="1">IF(AE26&gt;0,MATCH(DAY(Weekly!T$6),OFFSET('Bill Payment and Holidays'!$D$4:$D$1001,AE26,0),0)+AE26,"")</f>
        <v>#N/A</v>
      </c>
      <c r="AF27" s="62">
        <f t="shared" si="6"/>
        <v>0</v>
      </c>
      <c r="AG27" s="62">
        <f>IF(ISNA(AE27),"",INDEX('Bill Payment and Holidays'!$F$4:$F$1001,AE27))</f>
      </c>
      <c r="AH27" s="62">
        <f>IF(ISNA(AE27),"",INDEX('Bill Payment and Holidays'!$G$4:$G$1001,AE27))</f>
      </c>
      <c r="AI27" s="62">
        <f>IF(ISNA(AE27),"",INDEX('Bill Payment and Holidays'!$H$4:$H$1001,AE27))</f>
      </c>
    </row>
    <row r="28" spans="1:35" ht="12.75">
      <c r="A28" s="62" t="e">
        <f ca="1">IF(A27&gt;0,MATCH(DAY(Weekly!B$6),OFFSET('Bill Payment and Holidays'!$D$4:$D$1001,A27,0),0)+A27,"")</f>
        <v>#N/A</v>
      </c>
      <c r="B28" s="62">
        <f t="shared" si="0"/>
        <v>0</v>
      </c>
      <c r="C28" s="62">
        <f>IF(ISNA(A28),"",INDEX('Bill Payment and Holidays'!$F$4:$F$1001,A28))</f>
      </c>
      <c r="D28" s="62">
        <f>IF(ISNA(A28),"",INDEX('Bill Payment and Holidays'!$G$4:$G$1001,A28))</f>
      </c>
      <c r="E28" s="62">
        <f>IF(ISNA(A28),"",INDEX('Bill Payment and Holidays'!$H$4:$H$1001,A28))</f>
      </c>
      <c r="F28" s="62" t="e">
        <f ca="1">IF(F27&gt;0,MATCH(DAY(Weekly!E$6),OFFSET('Bill Payment and Holidays'!$D$4:$D$1001,F27,0),0)+F27,"")</f>
        <v>#N/A</v>
      </c>
      <c r="G28" s="62">
        <f t="shared" si="1"/>
        <v>1</v>
      </c>
      <c r="H28" s="62">
        <f>IF(ISNA(F28),"",INDEX('Bill Payment and Holidays'!$F$4:$F$1001,F28))</f>
      </c>
      <c r="I28" s="62">
        <f>IF(ISNA(F28),"",INDEX('Bill Payment and Holidays'!$G$4:$G$1001,F28))</f>
      </c>
      <c r="J28" s="62">
        <f>IF(ISNA(F28),"",INDEX('Bill Payment and Holidays'!$H$4:$H$1001,F28))</f>
      </c>
      <c r="K28" s="62" t="e">
        <f ca="1">IF(K27&gt;0,MATCH(DAY(Weekly!H$6),OFFSET('Bill Payment and Holidays'!$D$4:$D$1001,K27,0),0)+K27,"")</f>
        <v>#N/A</v>
      </c>
      <c r="L28" s="62">
        <f t="shared" si="2"/>
        <v>0</v>
      </c>
      <c r="M28" s="62">
        <f>IF(ISNA(K28),"",INDEX('Bill Payment and Holidays'!$F$4:$F$1001,K28))</f>
      </c>
      <c r="N28" s="62">
        <f>IF(ISNA(K28),"",INDEX('Bill Payment and Holidays'!$G$4:$G$1001,K28))</f>
      </c>
      <c r="O28" s="62">
        <f>IF(ISNA(K28),"",INDEX('Bill Payment and Holidays'!$H$4:$H$1001,K28))</f>
      </c>
      <c r="P28" s="62" t="e">
        <f ca="1">IF(P27&gt;0,MATCH(DAY(Weekly!K$6),OFFSET('Bill Payment and Holidays'!$D$4:$D$1001,P27,0),0)+P27,"")</f>
        <v>#N/A</v>
      </c>
      <c r="Q28" s="62">
        <f t="shared" si="3"/>
        <v>1</v>
      </c>
      <c r="R28" s="62">
        <f>IF(ISNA(P28),"",INDEX('Bill Payment and Holidays'!$F$4:$F$1001,P28))</f>
      </c>
      <c r="S28" s="62">
        <f>IF(ISNA(P28),"",INDEX('Bill Payment and Holidays'!$G$4:$G$1001,P28))</f>
      </c>
      <c r="T28" s="62">
        <f>IF(ISNA(P28),"",INDEX('Bill Payment and Holidays'!$H$4:$H$1001,P28))</f>
      </c>
      <c r="U28" s="62" t="e">
        <f ca="1">IF(U27&gt;0,MATCH(DAY(Weekly!N$6),OFFSET('Bill Payment and Holidays'!$D$4:$D$1001,U27,0),0)+U27,"")</f>
        <v>#N/A</v>
      </c>
      <c r="V28" s="62">
        <f t="shared" si="4"/>
        <v>0</v>
      </c>
      <c r="W28" s="62">
        <f>IF(ISNA(U28),"",INDEX('Bill Payment and Holidays'!$F$4:$F$1001,U28))</f>
      </c>
      <c r="X28" s="62">
        <f>IF(ISNA(U28),"",INDEX('Bill Payment and Holidays'!$G$4:$G$1001,U28))</f>
      </c>
      <c r="Y28" s="62">
        <f>IF(ISNA(U28),"",INDEX('Bill Payment and Holidays'!$H$4:$H$1001,U28))</f>
      </c>
      <c r="Z28" s="62" t="e">
        <f ca="1">IF(Z27&gt;0,MATCH(DAY(Weekly!Q$6),OFFSET('Bill Payment and Holidays'!$D$4:$D$1001,Z27,0),0)+Z27,"")</f>
        <v>#N/A</v>
      </c>
      <c r="AA28" s="62">
        <f t="shared" si="5"/>
        <v>0</v>
      </c>
      <c r="AB28" s="62">
        <f>IF(ISNA(Z28),"",INDEX('Bill Payment and Holidays'!$F$4:$F$1001,Z28))</f>
      </c>
      <c r="AC28" s="62">
        <f>IF(ISNA(Z28),"",INDEX('Bill Payment and Holidays'!$G$4:$G$1001,Z28))</f>
      </c>
      <c r="AD28" s="62">
        <f>IF(ISNA(Z28),"",INDEX('Bill Payment and Holidays'!$H$4:$H$1001,Z28))</f>
      </c>
      <c r="AE28" s="62" t="e">
        <f ca="1">IF(AE27&gt;0,MATCH(DAY(Weekly!T$6),OFFSET('Bill Payment and Holidays'!$D$4:$D$1001,AE27,0),0)+AE27,"")</f>
        <v>#N/A</v>
      </c>
      <c r="AF28" s="62">
        <f t="shared" si="6"/>
        <v>0</v>
      </c>
      <c r="AG28" s="62">
        <f>IF(ISNA(AE28),"",INDEX('Bill Payment and Holidays'!$F$4:$F$1001,AE28))</f>
      </c>
      <c r="AH28" s="62">
        <f>IF(ISNA(AE28),"",INDEX('Bill Payment and Holidays'!$G$4:$G$1001,AE28))</f>
      </c>
      <c r="AI28" s="62">
        <f>IF(ISNA(AE28),"",INDEX('Bill Payment and Holidays'!$H$4:$H$1001,AE28))</f>
      </c>
    </row>
    <row r="29" spans="1:35" ht="12.75">
      <c r="A29" s="62" t="e">
        <f ca="1">IF(A28&gt;0,MATCH(DAY(Weekly!B$6),OFFSET('Bill Payment and Holidays'!$D$4:$D$1001,A28,0),0)+A28,"")</f>
        <v>#N/A</v>
      </c>
      <c r="B29" s="62">
        <f t="shared" si="0"/>
        <v>0</v>
      </c>
      <c r="C29" s="62">
        <f>IF(ISNA(A29),"",INDEX('Bill Payment and Holidays'!$F$4:$F$1001,A29))</f>
      </c>
      <c r="D29" s="62">
        <f>IF(ISNA(A29),"",INDEX('Bill Payment and Holidays'!$G$4:$G$1001,A29))</f>
      </c>
      <c r="E29" s="62">
        <f>IF(ISNA(A29),"",INDEX('Bill Payment and Holidays'!$H$4:$H$1001,A29))</f>
      </c>
      <c r="F29" s="62" t="e">
        <f ca="1">IF(F28&gt;0,MATCH(DAY(Weekly!E$6),OFFSET('Bill Payment and Holidays'!$D$4:$D$1001,F28,0),0)+F28,"")</f>
        <v>#N/A</v>
      </c>
      <c r="G29" s="62">
        <f t="shared" si="1"/>
        <v>1</v>
      </c>
      <c r="H29" s="62">
        <f>IF(ISNA(F29),"",INDEX('Bill Payment and Holidays'!$F$4:$F$1001,F29))</f>
      </c>
      <c r="I29" s="62">
        <f>IF(ISNA(F29),"",INDEX('Bill Payment and Holidays'!$G$4:$G$1001,F29))</f>
      </c>
      <c r="J29" s="62">
        <f>IF(ISNA(F29),"",INDEX('Bill Payment and Holidays'!$H$4:$H$1001,F29))</f>
      </c>
      <c r="K29" s="62" t="e">
        <f ca="1">IF(K28&gt;0,MATCH(DAY(Weekly!H$6),OFFSET('Bill Payment and Holidays'!$D$4:$D$1001,K28,0),0)+K28,"")</f>
        <v>#N/A</v>
      </c>
      <c r="L29" s="62">
        <f t="shared" si="2"/>
        <v>0</v>
      </c>
      <c r="M29" s="62">
        <f>IF(ISNA(K29),"",INDEX('Bill Payment and Holidays'!$F$4:$F$1001,K29))</f>
      </c>
      <c r="N29" s="62">
        <f>IF(ISNA(K29),"",INDEX('Bill Payment and Holidays'!$G$4:$G$1001,K29))</f>
      </c>
      <c r="O29" s="62">
        <f>IF(ISNA(K29),"",INDEX('Bill Payment and Holidays'!$H$4:$H$1001,K29))</f>
      </c>
      <c r="P29" s="62" t="e">
        <f ca="1">IF(P28&gt;0,MATCH(DAY(Weekly!K$6),OFFSET('Bill Payment and Holidays'!$D$4:$D$1001,P28,0),0)+P28,"")</f>
        <v>#N/A</v>
      </c>
      <c r="Q29" s="62">
        <f t="shared" si="3"/>
        <v>1</v>
      </c>
      <c r="R29" s="62">
        <f>IF(ISNA(P29),"",INDEX('Bill Payment and Holidays'!$F$4:$F$1001,P29))</f>
      </c>
      <c r="S29" s="62">
        <f>IF(ISNA(P29),"",INDEX('Bill Payment and Holidays'!$G$4:$G$1001,P29))</f>
      </c>
      <c r="T29" s="62">
        <f>IF(ISNA(P29),"",INDEX('Bill Payment and Holidays'!$H$4:$H$1001,P29))</f>
      </c>
      <c r="U29" s="62" t="e">
        <f ca="1">IF(U28&gt;0,MATCH(DAY(Weekly!N$6),OFFSET('Bill Payment and Holidays'!$D$4:$D$1001,U28,0),0)+U28,"")</f>
        <v>#N/A</v>
      </c>
      <c r="V29" s="62">
        <f t="shared" si="4"/>
        <v>0</v>
      </c>
      <c r="W29" s="62">
        <f>IF(ISNA(U29),"",INDEX('Bill Payment and Holidays'!$F$4:$F$1001,U29))</f>
      </c>
      <c r="X29" s="62">
        <f>IF(ISNA(U29),"",INDEX('Bill Payment and Holidays'!$G$4:$G$1001,U29))</f>
      </c>
      <c r="Y29" s="62">
        <f>IF(ISNA(U29),"",INDEX('Bill Payment and Holidays'!$H$4:$H$1001,U29))</f>
      </c>
      <c r="Z29" s="62" t="e">
        <f ca="1">IF(Z28&gt;0,MATCH(DAY(Weekly!Q$6),OFFSET('Bill Payment and Holidays'!$D$4:$D$1001,Z28,0),0)+Z28,"")</f>
        <v>#N/A</v>
      </c>
      <c r="AA29" s="62">
        <f t="shared" si="5"/>
        <v>0</v>
      </c>
      <c r="AB29" s="62">
        <f>IF(ISNA(Z29),"",INDEX('Bill Payment and Holidays'!$F$4:$F$1001,Z29))</f>
      </c>
      <c r="AC29" s="62">
        <f>IF(ISNA(Z29),"",INDEX('Bill Payment and Holidays'!$G$4:$G$1001,Z29))</f>
      </c>
      <c r="AD29" s="62">
        <f>IF(ISNA(Z29),"",INDEX('Bill Payment and Holidays'!$H$4:$H$1001,Z29))</f>
      </c>
      <c r="AE29" s="62" t="e">
        <f ca="1">IF(AE28&gt;0,MATCH(DAY(Weekly!T$6),OFFSET('Bill Payment and Holidays'!$D$4:$D$1001,AE28,0),0)+AE28,"")</f>
        <v>#N/A</v>
      </c>
      <c r="AF29" s="62">
        <f t="shared" si="6"/>
        <v>0</v>
      </c>
      <c r="AG29" s="62">
        <f>IF(ISNA(AE29),"",INDEX('Bill Payment and Holidays'!$F$4:$F$1001,AE29))</f>
      </c>
      <c r="AH29" s="62">
        <f>IF(ISNA(AE29),"",INDEX('Bill Payment and Holidays'!$G$4:$G$1001,AE29))</f>
      </c>
      <c r="AI29" s="62">
        <f>IF(ISNA(AE29),"",INDEX('Bill Payment and Holidays'!$H$4:$H$1001,AE29))</f>
      </c>
    </row>
    <row r="30" spans="1:35" ht="12.75">
      <c r="A30" s="62" t="e">
        <f ca="1">IF(A29&gt;0,MATCH(DAY(Weekly!B$6),OFFSET('Bill Payment and Holidays'!$D$4:$D$1001,A29,0),0)+A29,"")</f>
        <v>#N/A</v>
      </c>
      <c r="B30" s="62">
        <f t="shared" si="0"/>
        <v>0</v>
      </c>
      <c r="C30" s="62">
        <f>IF(ISNA(A30),"",INDEX('Bill Payment and Holidays'!$F$4:$F$1001,A30))</f>
      </c>
      <c r="D30" s="62">
        <f>IF(ISNA(A30),"",INDEX('Bill Payment and Holidays'!$G$4:$G$1001,A30))</f>
      </c>
      <c r="E30" s="62">
        <f>IF(ISNA(A30),"",INDEX('Bill Payment and Holidays'!$H$4:$H$1001,A30))</f>
      </c>
      <c r="F30" s="62" t="e">
        <f ca="1">IF(F29&gt;0,MATCH(DAY(Weekly!E$6),OFFSET('Bill Payment and Holidays'!$D$4:$D$1001,F29,0),0)+F29,"")</f>
        <v>#N/A</v>
      </c>
      <c r="G30" s="62">
        <f t="shared" si="1"/>
        <v>1</v>
      </c>
      <c r="H30" s="62">
        <f>IF(ISNA(F30),"",INDEX('Bill Payment and Holidays'!$F$4:$F$1001,F30))</f>
      </c>
      <c r="I30" s="62">
        <f>IF(ISNA(F30),"",INDEX('Bill Payment and Holidays'!$G$4:$G$1001,F30))</f>
      </c>
      <c r="J30" s="62">
        <f>IF(ISNA(F30),"",INDEX('Bill Payment and Holidays'!$H$4:$H$1001,F30))</f>
      </c>
      <c r="K30" s="62" t="e">
        <f ca="1">IF(K29&gt;0,MATCH(DAY(Weekly!H$6),OFFSET('Bill Payment and Holidays'!$D$4:$D$1001,K29,0),0)+K29,"")</f>
        <v>#N/A</v>
      </c>
      <c r="L30" s="62">
        <f t="shared" si="2"/>
        <v>0</v>
      </c>
      <c r="M30" s="62">
        <f>IF(ISNA(K30),"",INDEX('Bill Payment and Holidays'!$F$4:$F$1001,K30))</f>
      </c>
      <c r="N30" s="62">
        <f>IF(ISNA(K30),"",INDEX('Bill Payment and Holidays'!$G$4:$G$1001,K30))</f>
      </c>
      <c r="O30" s="62">
        <f>IF(ISNA(K30),"",INDEX('Bill Payment and Holidays'!$H$4:$H$1001,K30))</f>
      </c>
      <c r="P30" s="62" t="e">
        <f ca="1">IF(P29&gt;0,MATCH(DAY(Weekly!K$6),OFFSET('Bill Payment and Holidays'!$D$4:$D$1001,P29,0),0)+P29,"")</f>
        <v>#N/A</v>
      </c>
      <c r="Q30" s="62">
        <f t="shared" si="3"/>
        <v>1</v>
      </c>
      <c r="R30" s="62">
        <f>IF(ISNA(P30),"",INDEX('Bill Payment and Holidays'!$F$4:$F$1001,P30))</f>
      </c>
      <c r="S30" s="62">
        <f>IF(ISNA(P30),"",INDEX('Bill Payment and Holidays'!$G$4:$G$1001,P30))</f>
      </c>
      <c r="T30" s="62">
        <f>IF(ISNA(P30),"",INDEX('Bill Payment and Holidays'!$H$4:$H$1001,P30))</f>
      </c>
      <c r="U30" s="62" t="e">
        <f ca="1">IF(U29&gt;0,MATCH(DAY(Weekly!N$6),OFFSET('Bill Payment and Holidays'!$D$4:$D$1001,U29,0),0)+U29,"")</f>
        <v>#N/A</v>
      </c>
      <c r="V30" s="62">
        <f t="shared" si="4"/>
        <v>0</v>
      </c>
      <c r="W30" s="62">
        <f>IF(ISNA(U30),"",INDEX('Bill Payment and Holidays'!$F$4:$F$1001,U30))</f>
      </c>
      <c r="X30" s="62">
        <f>IF(ISNA(U30),"",INDEX('Bill Payment and Holidays'!$G$4:$G$1001,U30))</f>
      </c>
      <c r="Y30" s="62">
        <f>IF(ISNA(U30),"",INDEX('Bill Payment and Holidays'!$H$4:$H$1001,U30))</f>
      </c>
      <c r="Z30" s="62" t="e">
        <f ca="1">IF(Z29&gt;0,MATCH(DAY(Weekly!Q$6),OFFSET('Bill Payment and Holidays'!$D$4:$D$1001,Z29,0),0)+Z29,"")</f>
        <v>#N/A</v>
      </c>
      <c r="AA30" s="62">
        <f t="shared" si="5"/>
        <v>0</v>
      </c>
      <c r="AB30" s="62">
        <f>IF(ISNA(Z30),"",INDEX('Bill Payment and Holidays'!$F$4:$F$1001,Z30))</f>
      </c>
      <c r="AC30" s="62">
        <f>IF(ISNA(Z30),"",INDEX('Bill Payment and Holidays'!$G$4:$G$1001,Z30))</f>
      </c>
      <c r="AD30" s="62">
        <f>IF(ISNA(Z30),"",INDEX('Bill Payment and Holidays'!$H$4:$H$1001,Z30))</f>
      </c>
      <c r="AE30" s="62" t="e">
        <f ca="1">IF(AE29&gt;0,MATCH(DAY(Weekly!T$6),OFFSET('Bill Payment and Holidays'!$D$4:$D$1001,AE29,0),0)+AE29,"")</f>
        <v>#N/A</v>
      </c>
      <c r="AF30" s="62">
        <f t="shared" si="6"/>
        <v>0</v>
      </c>
      <c r="AG30" s="62">
        <f>IF(ISNA(AE30),"",INDEX('Bill Payment and Holidays'!$F$4:$F$1001,AE30))</f>
      </c>
      <c r="AH30" s="62">
        <f>IF(ISNA(AE30),"",INDEX('Bill Payment and Holidays'!$G$4:$G$1001,AE30))</f>
      </c>
      <c r="AI30" s="62">
        <f>IF(ISNA(AE30),"",INDEX('Bill Payment and Holidays'!$H$4:$H$1001,AE30))</f>
      </c>
    </row>
    <row r="31" spans="1:35" ht="12.75">
      <c r="A31" s="62" t="e">
        <f ca="1">IF(A30&gt;0,MATCH(DAY(Weekly!B$6),OFFSET('Bill Payment and Holidays'!$D$4:$D$1001,A30,0),0)+A30,"")</f>
        <v>#N/A</v>
      </c>
      <c r="B31" s="62">
        <f t="shared" si="0"/>
        <v>0</v>
      </c>
      <c r="C31" s="62">
        <f>IF(ISNA(A31),"",INDEX('Bill Payment and Holidays'!$F$4:$F$1001,A31))</f>
      </c>
      <c r="D31" s="62">
        <f>IF(ISNA(A31),"",INDEX('Bill Payment and Holidays'!$G$4:$G$1001,A31))</f>
      </c>
      <c r="E31" s="62">
        <f>IF(ISNA(A31),"",INDEX('Bill Payment and Holidays'!$H$4:$H$1001,A31))</f>
      </c>
      <c r="F31" s="62" t="e">
        <f ca="1">IF(F30&gt;0,MATCH(DAY(Weekly!E$6),OFFSET('Bill Payment and Holidays'!$D$4:$D$1001,F30,0),0)+F30,"")</f>
        <v>#N/A</v>
      </c>
      <c r="G31" s="62">
        <f t="shared" si="1"/>
        <v>1</v>
      </c>
      <c r="H31" s="62">
        <f>IF(ISNA(F31),"",INDEX('Bill Payment and Holidays'!$F$4:$F$1001,F31))</f>
      </c>
      <c r="I31" s="62">
        <f>IF(ISNA(F31),"",INDEX('Bill Payment and Holidays'!$G$4:$G$1001,F31))</f>
      </c>
      <c r="J31" s="62">
        <f>IF(ISNA(F31),"",INDEX('Bill Payment and Holidays'!$H$4:$H$1001,F31))</f>
      </c>
      <c r="K31" s="62" t="e">
        <f ca="1">IF(K30&gt;0,MATCH(DAY(Weekly!H$6),OFFSET('Bill Payment and Holidays'!$D$4:$D$1001,K30,0),0)+K30,"")</f>
        <v>#N/A</v>
      </c>
      <c r="L31" s="62">
        <f t="shared" si="2"/>
        <v>0</v>
      </c>
      <c r="M31" s="62">
        <f>IF(ISNA(K31),"",INDEX('Bill Payment and Holidays'!$F$4:$F$1001,K31))</f>
      </c>
      <c r="N31" s="62">
        <f>IF(ISNA(K31),"",INDEX('Bill Payment and Holidays'!$G$4:$G$1001,K31))</f>
      </c>
      <c r="O31" s="62">
        <f>IF(ISNA(K31),"",INDEX('Bill Payment and Holidays'!$H$4:$H$1001,K31))</f>
      </c>
      <c r="P31" s="62" t="e">
        <f ca="1">IF(P30&gt;0,MATCH(DAY(Weekly!K$6),OFFSET('Bill Payment and Holidays'!$D$4:$D$1001,P30,0),0)+P30,"")</f>
        <v>#N/A</v>
      </c>
      <c r="Q31" s="62">
        <f t="shared" si="3"/>
        <v>1</v>
      </c>
      <c r="R31" s="62">
        <f>IF(ISNA(P31),"",INDEX('Bill Payment and Holidays'!$F$4:$F$1001,P31))</f>
      </c>
      <c r="S31" s="62">
        <f>IF(ISNA(P31),"",INDEX('Bill Payment and Holidays'!$G$4:$G$1001,P31))</f>
      </c>
      <c r="T31" s="62">
        <f>IF(ISNA(P31),"",INDEX('Bill Payment and Holidays'!$H$4:$H$1001,P31))</f>
      </c>
      <c r="U31" s="62" t="e">
        <f ca="1">IF(U30&gt;0,MATCH(DAY(Weekly!N$6),OFFSET('Bill Payment and Holidays'!$D$4:$D$1001,U30,0),0)+U30,"")</f>
        <v>#N/A</v>
      </c>
      <c r="V31" s="62">
        <f t="shared" si="4"/>
        <v>0</v>
      </c>
      <c r="W31" s="62">
        <f>IF(ISNA(U31),"",INDEX('Bill Payment and Holidays'!$F$4:$F$1001,U31))</f>
      </c>
      <c r="X31" s="62">
        <f>IF(ISNA(U31),"",INDEX('Bill Payment and Holidays'!$G$4:$G$1001,U31))</f>
      </c>
      <c r="Y31" s="62">
        <f>IF(ISNA(U31),"",INDEX('Bill Payment and Holidays'!$H$4:$H$1001,U31))</f>
      </c>
      <c r="Z31" s="62" t="e">
        <f ca="1">IF(Z30&gt;0,MATCH(DAY(Weekly!Q$6),OFFSET('Bill Payment and Holidays'!$D$4:$D$1001,Z30,0),0)+Z30,"")</f>
        <v>#N/A</v>
      </c>
      <c r="AA31" s="62">
        <f t="shared" si="5"/>
        <v>0</v>
      </c>
      <c r="AB31" s="62">
        <f>IF(ISNA(Z31),"",INDEX('Bill Payment and Holidays'!$F$4:$F$1001,Z31))</f>
      </c>
      <c r="AC31" s="62">
        <f>IF(ISNA(Z31),"",INDEX('Bill Payment and Holidays'!$G$4:$G$1001,Z31))</f>
      </c>
      <c r="AD31" s="62">
        <f>IF(ISNA(Z31),"",INDEX('Bill Payment and Holidays'!$H$4:$H$1001,Z31))</f>
      </c>
      <c r="AE31" s="62" t="e">
        <f ca="1">IF(AE30&gt;0,MATCH(DAY(Weekly!T$6),OFFSET('Bill Payment and Holidays'!$D$4:$D$1001,AE30,0),0)+AE30,"")</f>
        <v>#N/A</v>
      </c>
      <c r="AF31" s="62">
        <f t="shared" si="6"/>
        <v>0</v>
      </c>
      <c r="AG31" s="62">
        <f>IF(ISNA(AE31),"",INDEX('Bill Payment and Holidays'!$F$4:$F$1001,AE31))</f>
      </c>
      <c r="AH31" s="62">
        <f>IF(ISNA(AE31),"",INDEX('Bill Payment and Holidays'!$G$4:$G$1001,AE31))</f>
      </c>
      <c r="AI31" s="62">
        <f>IF(ISNA(AE31),"",INDEX('Bill Payment and Holidays'!$H$4:$H$1001,AE31))</f>
      </c>
    </row>
    <row r="32" spans="1:35" ht="12.75">
      <c r="A32" s="62" t="e">
        <f ca="1">IF(A31&gt;0,MATCH(DAY(Weekly!B$6),OFFSET('Bill Payment and Holidays'!$D$4:$D$1001,A31,0),0)+A31,"")</f>
        <v>#N/A</v>
      </c>
      <c r="B32" s="62">
        <f t="shared" si="0"/>
        <v>0</v>
      </c>
      <c r="C32" s="62">
        <f>IF(ISNA(A32),"",INDEX('Bill Payment and Holidays'!$F$4:$F$1001,A32))</f>
      </c>
      <c r="D32" s="62">
        <f>IF(ISNA(A32),"",INDEX('Bill Payment and Holidays'!$G$4:$G$1001,A32))</f>
      </c>
      <c r="E32" s="62">
        <f>IF(ISNA(A32),"",INDEX('Bill Payment and Holidays'!$H$4:$H$1001,A32))</f>
      </c>
      <c r="F32" s="62" t="e">
        <f ca="1">IF(F31&gt;0,MATCH(DAY(Weekly!E$6),OFFSET('Bill Payment and Holidays'!$D$4:$D$1001,F31,0),0)+F31,"")</f>
        <v>#N/A</v>
      </c>
      <c r="G32" s="62">
        <f t="shared" si="1"/>
        <v>1</v>
      </c>
      <c r="H32" s="62">
        <f>IF(ISNA(F32),"",INDEX('Bill Payment and Holidays'!$F$4:$F$1001,F32))</f>
      </c>
      <c r="I32" s="62">
        <f>IF(ISNA(F32),"",INDEX('Bill Payment and Holidays'!$G$4:$G$1001,F32))</f>
      </c>
      <c r="J32" s="62">
        <f>IF(ISNA(F32),"",INDEX('Bill Payment and Holidays'!$H$4:$H$1001,F32))</f>
      </c>
      <c r="K32" s="62" t="e">
        <f ca="1">IF(K31&gt;0,MATCH(DAY(Weekly!H$6),OFFSET('Bill Payment and Holidays'!$D$4:$D$1001,K31,0),0)+K31,"")</f>
        <v>#N/A</v>
      </c>
      <c r="L32" s="62">
        <f t="shared" si="2"/>
        <v>0</v>
      </c>
      <c r="M32" s="62">
        <f>IF(ISNA(K32),"",INDEX('Bill Payment and Holidays'!$F$4:$F$1001,K32))</f>
      </c>
      <c r="N32" s="62">
        <f>IF(ISNA(K32),"",INDEX('Bill Payment and Holidays'!$G$4:$G$1001,K32))</f>
      </c>
      <c r="O32" s="62">
        <f>IF(ISNA(K32),"",INDEX('Bill Payment and Holidays'!$H$4:$H$1001,K32))</f>
      </c>
      <c r="P32" s="62" t="e">
        <f ca="1">IF(P31&gt;0,MATCH(DAY(Weekly!K$6),OFFSET('Bill Payment and Holidays'!$D$4:$D$1001,P31,0),0)+P31,"")</f>
        <v>#N/A</v>
      </c>
      <c r="Q32" s="62">
        <f t="shared" si="3"/>
        <v>1</v>
      </c>
      <c r="R32" s="62">
        <f>IF(ISNA(P32),"",INDEX('Bill Payment and Holidays'!$F$4:$F$1001,P32))</f>
      </c>
      <c r="S32" s="62">
        <f>IF(ISNA(P32),"",INDEX('Bill Payment and Holidays'!$G$4:$G$1001,P32))</f>
      </c>
      <c r="T32" s="62">
        <f>IF(ISNA(P32),"",INDEX('Bill Payment and Holidays'!$H$4:$H$1001,P32))</f>
      </c>
      <c r="U32" s="62" t="e">
        <f ca="1">IF(U31&gt;0,MATCH(DAY(Weekly!N$6),OFFSET('Bill Payment and Holidays'!$D$4:$D$1001,U31,0),0)+U31,"")</f>
        <v>#N/A</v>
      </c>
      <c r="V32" s="62">
        <f t="shared" si="4"/>
        <v>0</v>
      </c>
      <c r="W32" s="62">
        <f>IF(ISNA(U32),"",INDEX('Bill Payment and Holidays'!$F$4:$F$1001,U32))</f>
      </c>
      <c r="X32" s="62">
        <f>IF(ISNA(U32),"",INDEX('Bill Payment and Holidays'!$G$4:$G$1001,U32))</f>
      </c>
      <c r="Y32" s="62">
        <f>IF(ISNA(U32),"",INDEX('Bill Payment and Holidays'!$H$4:$H$1001,U32))</f>
      </c>
      <c r="Z32" s="62" t="e">
        <f ca="1">IF(Z31&gt;0,MATCH(DAY(Weekly!Q$6),OFFSET('Bill Payment and Holidays'!$D$4:$D$1001,Z31,0),0)+Z31,"")</f>
        <v>#N/A</v>
      </c>
      <c r="AA32" s="62">
        <f t="shared" si="5"/>
        <v>0</v>
      </c>
      <c r="AB32" s="62">
        <f>IF(ISNA(Z32),"",INDEX('Bill Payment and Holidays'!$F$4:$F$1001,Z32))</f>
      </c>
      <c r="AC32" s="62">
        <f>IF(ISNA(Z32),"",INDEX('Bill Payment and Holidays'!$G$4:$G$1001,Z32))</f>
      </c>
      <c r="AD32" s="62">
        <f>IF(ISNA(Z32),"",INDEX('Bill Payment and Holidays'!$H$4:$H$1001,Z32))</f>
      </c>
      <c r="AE32" s="62" t="e">
        <f ca="1">IF(AE31&gt;0,MATCH(DAY(Weekly!T$6),OFFSET('Bill Payment and Holidays'!$D$4:$D$1001,AE31,0),0)+AE31,"")</f>
        <v>#N/A</v>
      </c>
      <c r="AF32" s="62">
        <f t="shared" si="6"/>
        <v>0</v>
      </c>
      <c r="AG32" s="62">
        <f>IF(ISNA(AE32),"",INDEX('Bill Payment and Holidays'!$F$4:$F$1001,AE32))</f>
      </c>
      <c r="AH32" s="62">
        <f>IF(ISNA(AE32),"",INDEX('Bill Payment and Holidays'!$G$4:$G$1001,AE32))</f>
      </c>
      <c r="AI32" s="62">
        <f>IF(ISNA(AE32),"",INDEX('Bill Payment and Holidays'!$H$4:$H$1001,AE32))</f>
      </c>
    </row>
    <row r="33" spans="1:35" ht="12.75">
      <c r="A33" s="62" t="e">
        <f ca="1">IF(A32&gt;0,MATCH(DAY(Weekly!B$6),OFFSET('Bill Payment and Holidays'!$D$4:$D$1001,A32,0),0)+A32,"")</f>
        <v>#N/A</v>
      </c>
      <c r="B33" s="62">
        <f t="shared" si="0"/>
        <v>0</v>
      </c>
      <c r="C33" s="62">
        <f>IF(ISNA(A33),"",INDEX('Bill Payment and Holidays'!$F$4:$F$1001,A33))</f>
      </c>
      <c r="D33" s="62">
        <f>IF(ISNA(A33),"",INDEX('Bill Payment and Holidays'!$G$4:$G$1001,A33))</f>
      </c>
      <c r="E33" s="62">
        <f>IF(ISNA(A33),"",INDEX('Bill Payment and Holidays'!$H$4:$H$1001,A33))</f>
      </c>
      <c r="F33" s="62" t="e">
        <f ca="1">IF(F32&gt;0,MATCH(DAY(Weekly!E$6),OFFSET('Bill Payment and Holidays'!$D$4:$D$1001,F32,0),0)+F32,"")</f>
        <v>#N/A</v>
      </c>
      <c r="G33" s="62">
        <f t="shared" si="1"/>
        <v>1</v>
      </c>
      <c r="H33" s="62">
        <f>IF(ISNA(F33),"",INDEX('Bill Payment and Holidays'!$F$4:$F$1001,F33))</f>
      </c>
      <c r="I33" s="62">
        <f>IF(ISNA(F33),"",INDEX('Bill Payment and Holidays'!$G$4:$G$1001,F33))</f>
      </c>
      <c r="J33" s="62">
        <f>IF(ISNA(F33),"",INDEX('Bill Payment and Holidays'!$H$4:$H$1001,F33))</f>
      </c>
      <c r="K33" s="62" t="e">
        <f ca="1">IF(K32&gt;0,MATCH(DAY(Weekly!H$6),OFFSET('Bill Payment and Holidays'!$D$4:$D$1001,K32,0),0)+K32,"")</f>
        <v>#N/A</v>
      </c>
      <c r="L33" s="62">
        <f t="shared" si="2"/>
        <v>0</v>
      </c>
      <c r="M33" s="62">
        <f>IF(ISNA(K33),"",INDEX('Bill Payment and Holidays'!$F$4:$F$1001,K33))</f>
      </c>
      <c r="N33" s="62">
        <f>IF(ISNA(K33),"",INDEX('Bill Payment and Holidays'!$G$4:$G$1001,K33))</f>
      </c>
      <c r="O33" s="62">
        <f>IF(ISNA(K33),"",INDEX('Bill Payment and Holidays'!$H$4:$H$1001,K33))</f>
      </c>
      <c r="P33" s="62" t="e">
        <f ca="1">IF(P32&gt;0,MATCH(DAY(Weekly!K$6),OFFSET('Bill Payment and Holidays'!$D$4:$D$1001,P32,0),0)+P32,"")</f>
        <v>#N/A</v>
      </c>
      <c r="Q33" s="62">
        <f t="shared" si="3"/>
        <v>1</v>
      </c>
      <c r="R33" s="62">
        <f>IF(ISNA(P33),"",INDEX('Bill Payment and Holidays'!$F$4:$F$1001,P33))</f>
      </c>
      <c r="S33" s="62">
        <f>IF(ISNA(P33),"",INDEX('Bill Payment and Holidays'!$G$4:$G$1001,P33))</f>
      </c>
      <c r="T33" s="62">
        <f>IF(ISNA(P33),"",INDEX('Bill Payment and Holidays'!$H$4:$H$1001,P33))</f>
      </c>
      <c r="U33" s="62" t="e">
        <f ca="1">IF(U32&gt;0,MATCH(DAY(Weekly!N$6),OFFSET('Bill Payment and Holidays'!$D$4:$D$1001,U32,0),0)+U32,"")</f>
        <v>#N/A</v>
      </c>
      <c r="V33" s="62">
        <f t="shared" si="4"/>
        <v>0</v>
      </c>
      <c r="W33" s="62">
        <f>IF(ISNA(U33),"",INDEX('Bill Payment and Holidays'!$F$4:$F$1001,U33))</f>
      </c>
      <c r="X33" s="62">
        <f>IF(ISNA(U33),"",INDEX('Bill Payment and Holidays'!$G$4:$G$1001,U33))</f>
      </c>
      <c r="Y33" s="62">
        <f>IF(ISNA(U33),"",INDEX('Bill Payment and Holidays'!$H$4:$H$1001,U33))</f>
      </c>
      <c r="Z33" s="62" t="e">
        <f ca="1">IF(Z32&gt;0,MATCH(DAY(Weekly!Q$6),OFFSET('Bill Payment and Holidays'!$D$4:$D$1001,Z32,0),0)+Z32,"")</f>
        <v>#N/A</v>
      </c>
      <c r="AA33" s="62">
        <f t="shared" si="5"/>
        <v>0</v>
      </c>
      <c r="AB33" s="62">
        <f>IF(ISNA(Z33),"",INDEX('Bill Payment and Holidays'!$F$4:$F$1001,Z33))</f>
      </c>
      <c r="AC33" s="62">
        <f>IF(ISNA(Z33),"",INDEX('Bill Payment and Holidays'!$G$4:$G$1001,Z33))</f>
      </c>
      <c r="AD33" s="62">
        <f>IF(ISNA(Z33),"",INDEX('Bill Payment and Holidays'!$H$4:$H$1001,Z33))</f>
      </c>
      <c r="AE33" s="62" t="e">
        <f ca="1">IF(AE32&gt;0,MATCH(DAY(Weekly!T$6),OFFSET('Bill Payment and Holidays'!$D$4:$D$1001,AE32,0),0)+AE32,"")</f>
        <v>#N/A</v>
      </c>
      <c r="AF33" s="62">
        <f t="shared" si="6"/>
        <v>0</v>
      </c>
      <c r="AG33" s="62">
        <f>IF(ISNA(AE33),"",INDEX('Bill Payment and Holidays'!$F$4:$F$1001,AE33))</f>
      </c>
      <c r="AH33" s="62">
        <f>IF(ISNA(AE33),"",INDEX('Bill Payment and Holidays'!$G$4:$G$1001,AE33))</f>
      </c>
      <c r="AI33" s="62">
        <f>IF(ISNA(AE33),"",INDEX('Bill Payment and Holidays'!$H$4:$H$1001,AE33))</f>
      </c>
    </row>
    <row r="34" spans="1:35" ht="12.75">
      <c r="A34" s="62" t="e">
        <f ca="1">IF(A33&gt;0,MATCH(DAY(Weekly!B$6),OFFSET('Bill Payment and Holidays'!$D$4:$D$1001,A33,0),0)+A33,"")</f>
        <v>#N/A</v>
      </c>
      <c r="B34" s="62">
        <f t="shared" si="0"/>
        <v>0</v>
      </c>
      <c r="C34" s="62">
        <f>IF(ISNA(A34),"",INDEX('Bill Payment and Holidays'!$F$4:$F$1001,A34))</f>
      </c>
      <c r="D34" s="62">
        <f>IF(ISNA(A34),"",INDEX('Bill Payment and Holidays'!$G$4:$G$1001,A34))</f>
      </c>
      <c r="E34" s="62">
        <f>IF(ISNA(A34),"",INDEX('Bill Payment and Holidays'!$H$4:$H$1001,A34))</f>
      </c>
      <c r="F34" s="62" t="e">
        <f ca="1">IF(F33&gt;0,MATCH(DAY(Weekly!E$6),OFFSET('Bill Payment and Holidays'!$D$4:$D$1001,F33,0),0)+F33,"")</f>
        <v>#N/A</v>
      </c>
      <c r="G34" s="62">
        <f t="shared" si="1"/>
        <v>1</v>
      </c>
      <c r="H34" s="62">
        <f>IF(ISNA(F34),"",INDEX('Bill Payment and Holidays'!$F$4:$F$1001,F34))</f>
      </c>
      <c r="I34" s="62">
        <f>IF(ISNA(F34),"",INDEX('Bill Payment and Holidays'!$G$4:$G$1001,F34))</f>
      </c>
      <c r="J34" s="62">
        <f>IF(ISNA(F34),"",INDEX('Bill Payment and Holidays'!$H$4:$H$1001,F34))</f>
      </c>
      <c r="K34" s="62" t="e">
        <f ca="1">IF(K33&gt;0,MATCH(DAY(Weekly!H$6),OFFSET('Bill Payment and Holidays'!$D$4:$D$1001,K33,0),0)+K33,"")</f>
        <v>#N/A</v>
      </c>
      <c r="L34" s="62">
        <f t="shared" si="2"/>
        <v>0</v>
      </c>
      <c r="M34" s="62">
        <f>IF(ISNA(K34),"",INDEX('Bill Payment and Holidays'!$F$4:$F$1001,K34))</f>
      </c>
      <c r="N34" s="62">
        <f>IF(ISNA(K34),"",INDEX('Bill Payment and Holidays'!$G$4:$G$1001,K34))</f>
      </c>
      <c r="O34" s="62">
        <f>IF(ISNA(K34),"",INDEX('Bill Payment and Holidays'!$H$4:$H$1001,K34))</f>
      </c>
      <c r="P34" s="62" t="e">
        <f ca="1">IF(P33&gt;0,MATCH(DAY(Weekly!K$6),OFFSET('Bill Payment and Holidays'!$D$4:$D$1001,P33,0),0)+P33,"")</f>
        <v>#N/A</v>
      </c>
      <c r="Q34" s="62">
        <f t="shared" si="3"/>
        <v>1</v>
      </c>
      <c r="R34" s="62">
        <f>IF(ISNA(P34),"",INDEX('Bill Payment and Holidays'!$F$4:$F$1001,P34))</f>
      </c>
      <c r="S34" s="62">
        <f>IF(ISNA(P34),"",INDEX('Bill Payment and Holidays'!$G$4:$G$1001,P34))</f>
      </c>
      <c r="T34" s="62">
        <f>IF(ISNA(P34),"",INDEX('Bill Payment and Holidays'!$H$4:$H$1001,P34))</f>
      </c>
      <c r="U34" s="62" t="e">
        <f ca="1">IF(U33&gt;0,MATCH(DAY(Weekly!N$6),OFFSET('Bill Payment and Holidays'!$D$4:$D$1001,U33,0),0)+U33,"")</f>
        <v>#N/A</v>
      </c>
      <c r="V34" s="62">
        <f t="shared" si="4"/>
        <v>0</v>
      </c>
      <c r="W34" s="62">
        <f>IF(ISNA(U34),"",INDEX('Bill Payment and Holidays'!$F$4:$F$1001,U34))</f>
      </c>
      <c r="X34" s="62">
        <f>IF(ISNA(U34),"",INDEX('Bill Payment and Holidays'!$G$4:$G$1001,U34))</f>
      </c>
      <c r="Y34" s="62">
        <f>IF(ISNA(U34),"",INDEX('Bill Payment and Holidays'!$H$4:$H$1001,U34))</f>
      </c>
      <c r="Z34" s="62" t="e">
        <f ca="1">IF(Z33&gt;0,MATCH(DAY(Weekly!Q$6),OFFSET('Bill Payment and Holidays'!$D$4:$D$1001,Z33,0),0)+Z33,"")</f>
        <v>#N/A</v>
      </c>
      <c r="AA34" s="62">
        <f t="shared" si="5"/>
        <v>0</v>
      </c>
      <c r="AB34" s="62">
        <f>IF(ISNA(Z34),"",INDEX('Bill Payment and Holidays'!$F$4:$F$1001,Z34))</f>
      </c>
      <c r="AC34" s="62">
        <f>IF(ISNA(Z34),"",INDEX('Bill Payment and Holidays'!$G$4:$G$1001,Z34))</f>
      </c>
      <c r="AD34" s="62">
        <f>IF(ISNA(Z34),"",INDEX('Bill Payment and Holidays'!$H$4:$H$1001,Z34))</f>
      </c>
      <c r="AE34" s="62" t="e">
        <f ca="1">IF(AE33&gt;0,MATCH(DAY(Weekly!T$6),OFFSET('Bill Payment and Holidays'!$D$4:$D$1001,AE33,0),0)+AE33,"")</f>
        <v>#N/A</v>
      </c>
      <c r="AF34" s="62">
        <f t="shared" si="6"/>
        <v>0</v>
      </c>
      <c r="AG34" s="62">
        <f>IF(ISNA(AE34),"",INDEX('Bill Payment and Holidays'!$F$4:$F$1001,AE34))</f>
      </c>
      <c r="AH34" s="62">
        <f>IF(ISNA(AE34),"",INDEX('Bill Payment and Holidays'!$G$4:$G$1001,AE34))</f>
      </c>
      <c r="AI34" s="62">
        <f>IF(ISNA(AE34),"",INDEX('Bill Payment and Holidays'!$H$4:$H$1001,AE34))</f>
      </c>
    </row>
    <row r="35" spans="1:35" ht="12.75">
      <c r="A35" s="62" t="e">
        <f ca="1">IF(A34&gt;0,MATCH(DAY(Weekly!B$6),OFFSET('Bill Payment and Holidays'!$D$4:$D$1001,A34,0),0)+A34,"")</f>
        <v>#N/A</v>
      </c>
      <c r="B35" s="62">
        <f t="shared" si="0"/>
        <v>0</v>
      </c>
      <c r="C35" s="62">
        <f>IF(ISNA(A35),"",INDEX('Bill Payment and Holidays'!$F$4:$F$1001,A35))</f>
      </c>
      <c r="D35" s="62">
        <f>IF(ISNA(A35),"",INDEX('Bill Payment and Holidays'!$G$4:$G$1001,A35))</f>
      </c>
      <c r="E35" s="62">
        <f>IF(ISNA(A35),"",INDEX('Bill Payment and Holidays'!$H$4:$H$1001,A35))</f>
      </c>
      <c r="F35" s="62" t="e">
        <f ca="1">IF(F34&gt;0,MATCH(DAY(Weekly!E$6),OFFSET('Bill Payment and Holidays'!$D$4:$D$1001,F34,0),0)+F34,"")</f>
        <v>#N/A</v>
      </c>
      <c r="G35" s="62">
        <f t="shared" si="1"/>
        <v>1</v>
      </c>
      <c r="H35" s="62">
        <f>IF(ISNA(F35),"",INDEX('Bill Payment and Holidays'!$F$4:$F$1001,F35))</f>
      </c>
      <c r="I35" s="62">
        <f>IF(ISNA(F35),"",INDEX('Bill Payment and Holidays'!$G$4:$G$1001,F35))</f>
      </c>
      <c r="J35" s="62">
        <f>IF(ISNA(F35),"",INDEX('Bill Payment and Holidays'!$H$4:$H$1001,F35))</f>
      </c>
      <c r="K35" s="62" t="e">
        <f ca="1">IF(K34&gt;0,MATCH(DAY(Weekly!H$6),OFFSET('Bill Payment and Holidays'!$D$4:$D$1001,K34,0),0)+K34,"")</f>
        <v>#N/A</v>
      </c>
      <c r="L35" s="62">
        <f t="shared" si="2"/>
        <v>0</v>
      </c>
      <c r="M35" s="62">
        <f>IF(ISNA(K35),"",INDEX('Bill Payment and Holidays'!$F$4:$F$1001,K35))</f>
      </c>
      <c r="N35" s="62">
        <f>IF(ISNA(K35),"",INDEX('Bill Payment and Holidays'!$G$4:$G$1001,K35))</f>
      </c>
      <c r="O35" s="62">
        <f>IF(ISNA(K35),"",INDEX('Bill Payment and Holidays'!$H$4:$H$1001,K35))</f>
      </c>
      <c r="P35" s="62" t="e">
        <f ca="1">IF(P34&gt;0,MATCH(DAY(Weekly!K$6),OFFSET('Bill Payment and Holidays'!$D$4:$D$1001,P34,0),0)+P34,"")</f>
        <v>#N/A</v>
      </c>
      <c r="Q35" s="62">
        <f t="shared" si="3"/>
        <v>1</v>
      </c>
      <c r="R35" s="62">
        <f>IF(ISNA(P35),"",INDEX('Bill Payment and Holidays'!$F$4:$F$1001,P35))</f>
      </c>
      <c r="S35" s="62">
        <f>IF(ISNA(P35),"",INDEX('Bill Payment and Holidays'!$G$4:$G$1001,P35))</f>
      </c>
      <c r="T35" s="62">
        <f>IF(ISNA(P35),"",INDEX('Bill Payment and Holidays'!$H$4:$H$1001,P35))</f>
      </c>
      <c r="U35" s="62" t="e">
        <f ca="1">IF(U34&gt;0,MATCH(DAY(Weekly!N$6),OFFSET('Bill Payment and Holidays'!$D$4:$D$1001,U34,0),0)+U34,"")</f>
        <v>#N/A</v>
      </c>
      <c r="V35" s="62">
        <f t="shared" si="4"/>
        <v>0</v>
      </c>
      <c r="W35" s="62">
        <f>IF(ISNA(U35),"",INDEX('Bill Payment and Holidays'!$F$4:$F$1001,U35))</f>
      </c>
      <c r="X35" s="62">
        <f>IF(ISNA(U35),"",INDEX('Bill Payment and Holidays'!$G$4:$G$1001,U35))</f>
      </c>
      <c r="Y35" s="62">
        <f>IF(ISNA(U35),"",INDEX('Bill Payment and Holidays'!$H$4:$H$1001,U35))</f>
      </c>
      <c r="Z35" s="62" t="e">
        <f ca="1">IF(Z34&gt;0,MATCH(DAY(Weekly!Q$6),OFFSET('Bill Payment and Holidays'!$D$4:$D$1001,Z34,0),0)+Z34,"")</f>
        <v>#N/A</v>
      </c>
      <c r="AA35" s="62">
        <f t="shared" si="5"/>
        <v>0</v>
      </c>
      <c r="AB35" s="62">
        <f>IF(ISNA(Z35),"",INDEX('Bill Payment and Holidays'!$F$4:$F$1001,Z35))</f>
      </c>
      <c r="AC35" s="62">
        <f>IF(ISNA(Z35),"",INDEX('Bill Payment and Holidays'!$G$4:$G$1001,Z35))</f>
      </c>
      <c r="AD35" s="62">
        <f>IF(ISNA(Z35),"",INDEX('Bill Payment and Holidays'!$H$4:$H$1001,Z35))</f>
      </c>
      <c r="AE35" s="62" t="e">
        <f ca="1">IF(AE34&gt;0,MATCH(DAY(Weekly!T$6),OFFSET('Bill Payment and Holidays'!$D$4:$D$1001,AE34,0),0)+AE34,"")</f>
        <v>#N/A</v>
      </c>
      <c r="AF35" s="62">
        <f t="shared" si="6"/>
        <v>0</v>
      </c>
      <c r="AG35" s="62">
        <f>IF(ISNA(AE35),"",INDEX('Bill Payment and Holidays'!$F$4:$F$1001,AE35))</f>
      </c>
      <c r="AH35" s="62">
        <f>IF(ISNA(AE35),"",INDEX('Bill Payment and Holidays'!$G$4:$G$1001,AE35))</f>
      </c>
      <c r="AI35" s="62">
        <f>IF(ISNA(AE35),"",INDEX('Bill Payment and Holidays'!$H$4:$H$1001,AE35))</f>
      </c>
    </row>
    <row r="36" spans="1:35" ht="12.75">
      <c r="A36" s="62" t="e">
        <f ca="1">IF(A35&gt;0,MATCH(DAY(Weekly!B$6),OFFSET('Bill Payment and Holidays'!$D$4:$D$1001,A35,0),0)+A35,"")</f>
        <v>#N/A</v>
      </c>
      <c r="B36" s="62">
        <f t="shared" si="0"/>
        <v>0</v>
      </c>
      <c r="C36" s="62">
        <f>IF(ISNA(A36),"",INDEX('Bill Payment and Holidays'!$F$4:$F$1001,A36))</f>
      </c>
      <c r="D36" s="62">
        <f>IF(ISNA(A36),"",INDEX('Bill Payment and Holidays'!$G$4:$G$1001,A36))</f>
      </c>
      <c r="E36" s="62">
        <f>IF(ISNA(A36),"",INDEX('Bill Payment and Holidays'!$H$4:$H$1001,A36))</f>
      </c>
      <c r="F36" s="62" t="e">
        <f ca="1">IF(F35&gt;0,MATCH(DAY(Weekly!E$6),OFFSET('Bill Payment and Holidays'!$D$4:$D$1001,F35,0),0)+F35,"")</f>
        <v>#N/A</v>
      </c>
      <c r="G36" s="62">
        <f t="shared" si="1"/>
        <v>1</v>
      </c>
      <c r="H36" s="62">
        <f>IF(ISNA(F36),"",INDEX('Bill Payment and Holidays'!$F$4:$F$1001,F36))</f>
      </c>
      <c r="I36" s="62">
        <f>IF(ISNA(F36),"",INDEX('Bill Payment and Holidays'!$G$4:$G$1001,F36))</f>
      </c>
      <c r="J36" s="62">
        <f>IF(ISNA(F36),"",INDEX('Bill Payment and Holidays'!$H$4:$H$1001,F36))</f>
      </c>
      <c r="K36" s="62" t="e">
        <f ca="1">IF(K35&gt;0,MATCH(DAY(Weekly!H$6),OFFSET('Bill Payment and Holidays'!$D$4:$D$1001,K35,0),0)+K35,"")</f>
        <v>#N/A</v>
      </c>
      <c r="L36" s="62">
        <f t="shared" si="2"/>
        <v>0</v>
      </c>
      <c r="M36" s="62">
        <f>IF(ISNA(K36),"",INDEX('Bill Payment and Holidays'!$F$4:$F$1001,K36))</f>
      </c>
      <c r="N36" s="62">
        <f>IF(ISNA(K36),"",INDEX('Bill Payment and Holidays'!$G$4:$G$1001,K36))</f>
      </c>
      <c r="O36" s="62">
        <f>IF(ISNA(K36),"",INDEX('Bill Payment and Holidays'!$H$4:$H$1001,K36))</f>
      </c>
      <c r="P36" s="62" t="e">
        <f ca="1">IF(P35&gt;0,MATCH(DAY(Weekly!K$6),OFFSET('Bill Payment and Holidays'!$D$4:$D$1001,P35,0),0)+P35,"")</f>
        <v>#N/A</v>
      </c>
      <c r="Q36" s="62">
        <f t="shared" si="3"/>
        <v>1</v>
      </c>
      <c r="R36" s="62">
        <f>IF(ISNA(P36),"",INDEX('Bill Payment and Holidays'!$F$4:$F$1001,P36))</f>
      </c>
      <c r="S36" s="62">
        <f>IF(ISNA(P36),"",INDEX('Bill Payment and Holidays'!$G$4:$G$1001,P36))</f>
      </c>
      <c r="T36" s="62">
        <f>IF(ISNA(P36),"",INDEX('Bill Payment and Holidays'!$H$4:$H$1001,P36))</f>
      </c>
      <c r="U36" s="62" t="e">
        <f ca="1">IF(U35&gt;0,MATCH(DAY(Weekly!N$6),OFFSET('Bill Payment and Holidays'!$D$4:$D$1001,U35,0),0)+U35,"")</f>
        <v>#N/A</v>
      </c>
      <c r="V36" s="62">
        <f t="shared" si="4"/>
        <v>0</v>
      </c>
      <c r="W36" s="62">
        <f>IF(ISNA(U36),"",INDEX('Bill Payment and Holidays'!$F$4:$F$1001,U36))</f>
      </c>
      <c r="X36" s="62">
        <f>IF(ISNA(U36),"",INDEX('Bill Payment and Holidays'!$G$4:$G$1001,U36))</f>
      </c>
      <c r="Y36" s="62">
        <f>IF(ISNA(U36),"",INDEX('Bill Payment and Holidays'!$H$4:$H$1001,U36))</f>
      </c>
      <c r="Z36" s="62" t="e">
        <f ca="1">IF(Z35&gt;0,MATCH(DAY(Weekly!Q$6),OFFSET('Bill Payment and Holidays'!$D$4:$D$1001,Z35,0),0)+Z35,"")</f>
        <v>#N/A</v>
      </c>
      <c r="AA36" s="62">
        <f t="shared" si="5"/>
        <v>0</v>
      </c>
      <c r="AB36" s="62">
        <f>IF(ISNA(Z36),"",INDEX('Bill Payment and Holidays'!$F$4:$F$1001,Z36))</f>
      </c>
      <c r="AC36" s="62">
        <f>IF(ISNA(Z36),"",INDEX('Bill Payment and Holidays'!$G$4:$G$1001,Z36))</f>
      </c>
      <c r="AD36" s="62">
        <f>IF(ISNA(Z36),"",INDEX('Bill Payment and Holidays'!$H$4:$H$1001,Z36))</f>
      </c>
      <c r="AE36" s="62" t="e">
        <f ca="1">IF(AE35&gt;0,MATCH(DAY(Weekly!T$6),OFFSET('Bill Payment and Holidays'!$D$4:$D$1001,AE35,0),0)+AE35,"")</f>
        <v>#N/A</v>
      </c>
      <c r="AF36" s="62">
        <f t="shared" si="6"/>
        <v>0</v>
      </c>
      <c r="AG36" s="62">
        <f>IF(ISNA(AE36),"",INDEX('Bill Payment and Holidays'!$F$4:$F$1001,AE36))</f>
      </c>
      <c r="AH36" s="62">
        <f>IF(ISNA(AE36),"",INDEX('Bill Payment and Holidays'!$G$4:$G$1001,AE36))</f>
      </c>
      <c r="AI36" s="62">
        <f>IF(ISNA(AE36),"",INDEX('Bill Payment and Holidays'!$H$4:$H$1001,AE36))</f>
      </c>
    </row>
    <row r="37" spans="1:35" ht="12.75">
      <c r="A37" s="62" t="e">
        <f ca="1">IF(A36&gt;0,MATCH(DAY(Weekly!B$6),OFFSET('Bill Payment and Holidays'!$D$4:$D$1001,A36,0),0)+A36,"")</f>
        <v>#N/A</v>
      </c>
      <c r="B37" s="62">
        <f t="shared" si="0"/>
        <v>0</v>
      </c>
      <c r="C37" s="62">
        <f>IF(ISNA(A37),"",INDEX('Bill Payment and Holidays'!$F$4:$F$1001,A37))</f>
      </c>
      <c r="D37" s="62">
        <f>IF(ISNA(A37),"",INDEX('Bill Payment and Holidays'!$G$4:$G$1001,A37))</f>
      </c>
      <c r="E37" s="62">
        <f>IF(ISNA(A37),"",INDEX('Bill Payment and Holidays'!$H$4:$H$1001,A37))</f>
      </c>
      <c r="F37" s="62" t="e">
        <f ca="1">IF(F36&gt;0,MATCH(DAY(Weekly!E$6),OFFSET('Bill Payment and Holidays'!$D$4:$D$1001,F36,0),0)+F36,"")</f>
        <v>#N/A</v>
      </c>
      <c r="G37" s="62">
        <f t="shared" si="1"/>
        <v>1</v>
      </c>
      <c r="H37" s="62">
        <f>IF(ISNA(F37),"",INDEX('Bill Payment and Holidays'!$F$4:$F$1001,F37))</f>
      </c>
      <c r="I37" s="62">
        <f>IF(ISNA(F37),"",INDEX('Bill Payment and Holidays'!$G$4:$G$1001,F37))</f>
      </c>
      <c r="J37" s="62">
        <f>IF(ISNA(F37),"",INDEX('Bill Payment and Holidays'!$H$4:$H$1001,F37))</f>
      </c>
      <c r="K37" s="62" t="e">
        <f ca="1">IF(K36&gt;0,MATCH(DAY(Weekly!H$6),OFFSET('Bill Payment and Holidays'!$D$4:$D$1001,K36,0),0)+K36,"")</f>
        <v>#N/A</v>
      </c>
      <c r="L37" s="62">
        <f t="shared" si="2"/>
        <v>0</v>
      </c>
      <c r="M37" s="62">
        <f>IF(ISNA(K37),"",INDEX('Bill Payment and Holidays'!$F$4:$F$1001,K37))</f>
      </c>
      <c r="N37" s="62">
        <f>IF(ISNA(K37),"",INDEX('Bill Payment and Holidays'!$G$4:$G$1001,K37))</f>
      </c>
      <c r="O37" s="62">
        <f>IF(ISNA(K37),"",INDEX('Bill Payment and Holidays'!$H$4:$H$1001,K37))</f>
      </c>
      <c r="P37" s="62" t="e">
        <f ca="1">IF(P36&gt;0,MATCH(DAY(Weekly!K$6),OFFSET('Bill Payment and Holidays'!$D$4:$D$1001,P36,0),0)+P36,"")</f>
        <v>#N/A</v>
      </c>
      <c r="Q37" s="62">
        <f t="shared" si="3"/>
        <v>1</v>
      </c>
      <c r="R37" s="62">
        <f>IF(ISNA(P37),"",INDEX('Bill Payment and Holidays'!$F$4:$F$1001,P37))</f>
      </c>
      <c r="S37" s="62">
        <f>IF(ISNA(P37),"",INDEX('Bill Payment and Holidays'!$G$4:$G$1001,P37))</f>
      </c>
      <c r="T37" s="62">
        <f>IF(ISNA(P37),"",INDEX('Bill Payment and Holidays'!$H$4:$H$1001,P37))</f>
      </c>
      <c r="U37" s="62" t="e">
        <f ca="1">IF(U36&gt;0,MATCH(DAY(Weekly!N$6),OFFSET('Bill Payment and Holidays'!$D$4:$D$1001,U36,0),0)+U36,"")</f>
        <v>#N/A</v>
      </c>
      <c r="V37" s="62">
        <f t="shared" si="4"/>
        <v>0</v>
      </c>
      <c r="W37" s="62">
        <f>IF(ISNA(U37),"",INDEX('Bill Payment and Holidays'!$F$4:$F$1001,U37))</f>
      </c>
      <c r="X37" s="62">
        <f>IF(ISNA(U37),"",INDEX('Bill Payment and Holidays'!$G$4:$G$1001,U37))</f>
      </c>
      <c r="Y37" s="62">
        <f>IF(ISNA(U37),"",INDEX('Bill Payment and Holidays'!$H$4:$H$1001,U37))</f>
      </c>
      <c r="Z37" s="62" t="e">
        <f ca="1">IF(Z36&gt;0,MATCH(DAY(Weekly!Q$6),OFFSET('Bill Payment and Holidays'!$D$4:$D$1001,Z36,0),0)+Z36,"")</f>
        <v>#N/A</v>
      </c>
      <c r="AA37" s="62">
        <f t="shared" si="5"/>
        <v>0</v>
      </c>
      <c r="AB37" s="62">
        <f>IF(ISNA(Z37),"",INDEX('Bill Payment and Holidays'!$F$4:$F$1001,Z37))</f>
      </c>
      <c r="AC37" s="62">
        <f>IF(ISNA(Z37),"",INDEX('Bill Payment and Holidays'!$G$4:$G$1001,Z37))</f>
      </c>
      <c r="AD37" s="62">
        <f>IF(ISNA(Z37),"",INDEX('Bill Payment and Holidays'!$H$4:$H$1001,Z37))</f>
      </c>
      <c r="AE37" s="62" t="e">
        <f ca="1">IF(AE36&gt;0,MATCH(DAY(Weekly!T$6),OFFSET('Bill Payment and Holidays'!$D$4:$D$1001,AE36,0),0)+AE36,"")</f>
        <v>#N/A</v>
      </c>
      <c r="AF37" s="62">
        <f t="shared" si="6"/>
        <v>0</v>
      </c>
      <c r="AG37" s="62">
        <f>IF(ISNA(AE37),"",INDEX('Bill Payment and Holidays'!$F$4:$F$1001,AE37))</f>
      </c>
      <c r="AH37" s="62">
        <f>IF(ISNA(AE37),"",INDEX('Bill Payment and Holidays'!$G$4:$G$1001,AE37))</f>
      </c>
      <c r="AI37" s="62">
        <f>IF(ISNA(AE37),"",INDEX('Bill Payment and Holidays'!$H$4:$H$1001,AE37))</f>
      </c>
    </row>
    <row r="38" spans="1:35" ht="12.75">
      <c r="A38" s="62" t="e">
        <f ca="1">IF(A37&gt;0,MATCH(DAY(Weekly!B$6),OFFSET('Bill Payment and Holidays'!$D$4:$D$1001,A37,0),0)+A37,"")</f>
        <v>#N/A</v>
      </c>
      <c r="B38" s="62">
        <f t="shared" si="0"/>
        <v>0</v>
      </c>
      <c r="C38" s="62">
        <f>IF(ISNA(A38),"",INDEX('Bill Payment and Holidays'!$F$4:$F$1001,A38))</f>
      </c>
      <c r="D38" s="62">
        <f>IF(ISNA(A38),"",INDEX('Bill Payment and Holidays'!$G$4:$G$1001,A38))</f>
      </c>
      <c r="E38" s="62">
        <f>IF(ISNA(A38),"",INDEX('Bill Payment and Holidays'!$H$4:$H$1001,A38))</f>
      </c>
      <c r="F38" s="62" t="e">
        <f ca="1">IF(F37&gt;0,MATCH(DAY(Weekly!E$6),OFFSET('Bill Payment and Holidays'!$D$4:$D$1001,F37,0),0)+F37,"")</f>
        <v>#N/A</v>
      </c>
      <c r="G38" s="62">
        <f t="shared" si="1"/>
        <v>1</v>
      </c>
      <c r="H38" s="62">
        <f>IF(ISNA(F38),"",INDEX('Bill Payment and Holidays'!$F$4:$F$1001,F38))</f>
      </c>
      <c r="I38" s="62">
        <f>IF(ISNA(F38),"",INDEX('Bill Payment and Holidays'!$G$4:$G$1001,F38))</f>
      </c>
      <c r="J38" s="62">
        <f>IF(ISNA(F38),"",INDEX('Bill Payment and Holidays'!$H$4:$H$1001,F38))</f>
      </c>
      <c r="K38" s="62" t="e">
        <f ca="1">IF(K37&gt;0,MATCH(DAY(Weekly!H$6),OFFSET('Bill Payment and Holidays'!$D$4:$D$1001,K37,0),0)+K37,"")</f>
        <v>#N/A</v>
      </c>
      <c r="L38" s="62">
        <f t="shared" si="2"/>
        <v>0</v>
      </c>
      <c r="M38" s="62">
        <f>IF(ISNA(K38),"",INDEX('Bill Payment and Holidays'!$F$4:$F$1001,K38))</f>
      </c>
      <c r="N38" s="62">
        <f>IF(ISNA(K38),"",INDEX('Bill Payment and Holidays'!$G$4:$G$1001,K38))</f>
      </c>
      <c r="O38" s="62">
        <f>IF(ISNA(K38),"",INDEX('Bill Payment and Holidays'!$H$4:$H$1001,K38))</f>
      </c>
      <c r="P38" s="62" t="e">
        <f ca="1">IF(P37&gt;0,MATCH(DAY(Weekly!K$6),OFFSET('Bill Payment and Holidays'!$D$4:$D$1001,P37,0),0)+P37,"")</f>
        <v>#N/A</v>
      </c>
      <c r="Q38" s="62">
        <f t="shared" si="3"/>
        <v>1</v>
      </c>
      <c r="R38" s="62">
        <f>IF(ISNA(P38),"",INDEX('Bill Payment and Holidays'!$F$4:$F$1001,P38))</f>
      </c>
      <c r="S38" s="62">
        <f>IF(ISNA(P38),"",INDEX('Bill Payment and Holidays'!$G$4:$G$1001,P38))</f>
      </c>
      <c r="T38" s="62">
        <f>IF(ISNA(P38),"",INDEX('Bill Payment and Holidays'!$H$4:$H$1001,P38))</f>
      </c>
      <c r="U38" s="62" t="e">
        <f ca="1">IF(U37&gt;0,MATCH(DAY(Weekly!N$6),OFFSET('Bill Payment and Holidays'!$D$4:$D$1001,U37,0),0)+U37,"")</f>
        <v>#N/A</v>
      </c>
      <c r="V38" s="62">
        <f t="shared" si="4"/>
        <v>0</v>
      </c>
      <c r="W38" s="62">
        <f>IF(ISNA(U38),"",INDEX('Bill Payment and Holidays'!$F$4:$F$1001,U38))</f>
      </c>
      <c r="X38" s="62">
        <f>IF(ISNA(U38),"",INDEX('Bill Payment and Holidays'!$G$4:$G$1001,U38))</f>
      </c>
      <c r="Y38" s="62">
        <f>IF(ISNA(U38),"",INDEX('Bill Payment and Holidays'!$H$4:$H$1001,U38))</f>
      </c>
      <c r="Z38" s="62" t="e">
        <f ca="1">IF(Z37&gt;0,MATCH(DAY(Weekly!Q$6),OFFSET('Bill Payment and Holidays'!$D$4:$D$1001,Z37,0),0)+Z37,"")</f>
        <v>#N/A</v>
      </c>
      <c r="AA38" s="62">
        <f t="shared" si="5"/>
        <v>0</v>
      </c>
      <c r="AB38" s="62">
        <f>IF(ISNA(Z38),"",INDEX('Bill Payment and Holidays'!$F$4:$F$1001,Z38))</f>
      </c>
      <c r="AC38" s="62">
        <f>IF(ISNA(Z38),"",INDEX('Bill Payment and Holidays'!$G$4:$G$1001,Z38))</f>
      </c>
      <c r="AD38" s="62">
        <f>IF(ISNA(Z38),"",INDEX('Bill Payment and Holidays'!$H$4:$H$1001,Z38))</f>
      </c>
      <c r="AE38" s="62" t="e">
        <f ca="1">IF(AE37&gt;0,MATCH(DAY(Weekly!T$6),OFFSET('Bill Payment and Holidays'!$D$4:$D$1001,AE37,0),0)+AE37,"")</f>
        <v>#N/A</v>
      </c>
      <c r="AF38" s="62">
        <f t="shared" si="6"/>
        <v>0</v>
      </c>
      <c r="AG38" s="62">
        <f>IF(ISNA(AE38),"",INDEX('Bill Payment and Holidays'!$F$4:$F$1001,AE38))</f>
      </c>
      <c r="AH38" s="62">
        <f>IF(ISNA(AE38),"",INDEX('Bill Payment and Holidays'!$G$4:$G$1001,AE38))</f>
      </c>
      <c r="AI38" s="62">
        <f>IF(ISNA(AE38),"",INDEX('Bill Payment and Holidays'!$H$4:$H$1001,AE38))</f>
      </c>
    </row>
    <row r="39" spans="1:35" ht="12.75">
      <c r="A39" s="62" t="e">
        <f ca="1">IF(A38&gt;0,MATCH(DAY(Weekly!B$6),OFFSET('Bill Payment and Holidays'!$D$4:$D$1001,A38,0),0)+A38,"")</f>
        <v>#N/A</v>
      </c>
      <c r="B39" s="62">
        <f t="shared" si="0"/>
        <v>0</v>
      </c>
      <c r="C39" s="62">
        <f>IF(ISNA(A39),"",INDEX('Bill Payment and Holidays'!$F$4:$F$1001,A39))</f>
      </c>
      <c r="D39" s="62">
        <f>IF(ISNA(A39),"",INDEX('Bill Payment and Holidays'!$G$4:$G$1001,A39))</f>
      </c>
      <c r="E39" s="62">
        <f>IF(ISNA(A39),"",INDEX('Bill Payment and Holidays'!$H$4:$H$1001,A39))</f>
      </c>
      <c r="F39" s="62" t="e">
        <f ca="1">IF(F38&gt;0,MATCH(DAY(Weekly!E$6),OFFSET('Bill Payment and Holidays'!$D$4:$D$1001,F38,0),0)+F38,"")</f>
        <v>#N/A</v>
      </c>
      <c r="G39" s="62">
        <f t="shared" si="1"/>
        <v>1</v>
      </c>
      <c r="H39" s="62">
        <f>IF(ISNA(F39),"",INDEX('Bill Payment and Holidays'!$F$4:$F$1001,F39))</f>
      </c>
      <c r="I39" s="62">
        <f>IF(ISNA(F39),"",INDEX('Bill Payment and Holidays'!$G$4:$G$1001,F39))</f>
      </c>
      <c r="J39" s="62">
        <f>IF(ISNA(F39),"",INDEX('Bill Payment and Holidays'!$H$4:$H$1001,F39))</f>
      </c>
      <c r="K39" s="62" t="e">
        <f ca="1">IF(K38&gt;0,MATCH(DAY(Weekly!H$6),OFFSET('Bill Payment and Holidays'!$D$4:$D$1001,K38,0),0)+K38,"")</f>
        <v>#N/A</v>
      </c>
      <c r="L39" s="62">
        <f t="shared" si="2"/>
        <v>0</v>
      </c>
      <c r="M39" s="62">
        <f>IF(ISNA(K39),"",INDEX('Bill Payment and Holidays'!$F$4:$F$1001,K39))</f>
      </c>
      <c r="N39" s="62">
        <f>IF(ISNA(K39),"",INDEX('Bill Payment and Holidays'!$G$4:$G$1001,K39))</f>
      </c>
      <c r="O39" s="62">
        <f>IF(ISNA(K39),"",INDEX('Bill Payment and Holidays'!$H$4:$H$1001,K39))</f>
      </c>
      <c r="P39" s="62" t="e">
        <f ca="1">IF(P38&gt;0,MATCH(DAY(Weekly!K$6),OFFSET('Bill Payment and Holidays'!$D$4:$D$1001,P38,0),0)+P38,"")</f>
        <v>#N/A</v>
      </c>
      <c r="Q39" s="62">
        <f t="shared" si="3"/>
        <v>1</v>
      </c>
      <c r="R39" s="62">
        <f>IF(ISNA(P39),"",INDEX('Bill Payment and Holidays'!$F$4:$F$1001,P39))</f>
      </c>
      <c r="S39" s="62">
        <f>IF(ISNA(P39),"",INDEX('Bill Payment and Holidays'!$G$4:$G$1001,P39))</f>
      </c>
      <c r="T39" s="62">
        <f>IF(ISNA(P39),"",INDEX('Bill Payment and Holidays'!$H$4:$H$1001,P39))</f>
      </c>
      <c r="U39" s="62" t="e">
        <f ca="1">IF(U38&gt;0,MATCH(DAY(Weekly!N$6),OFFSET('Bill Payment and Holidays'!$D$4:$D$1001,U38,0),0)+U38,"")</f>
        <v>#N/A</v>
      </c>
      <c r="V39" s="62">
        <f t="shared" si="4"/>
        <v>0</v>
      </c>
      <c r="W39" s="62">
        <f>IF(ISNA(U39),"",INDEX('Bill Payment and Holidays'!$F$4:$F$1001,U39))</f>
      </c>
      <c r="X39" s="62">
        <f>IF(ISNA(U39),"",INDEX('Bill Payment and Holidays'!$G$4:$G$1001,U39))</f>
      </c>
      <c r="Y39" s="62">
        <f>IF(ISNA(U39),"",INDEX('Bill Payment and Holidays'!$H$4:$H$1001,U39))</f>
      </c>
      <c r="Z39" s="62" t="e">
        <f ca="1">IF(Z38&gt;0,MATCH(DAY(Weekly!Q$6),OFFSET('Bill Payment and Holidays'!$D$4:$D$1001,Z38,0),0)+Z38,"")</f>
        <v>#N/A</v>
      </c>
      <c r="AA39" s="62">
        <f t="shared" si="5"/>
        <v>0</v>
      </c>
      <c r="AB39" s="62">
        <f>IF(ISNA(Z39),"",INDEX('Bill Payment and Holidays'!$F$4:$F$1001,Z39))</f>
      </c>
      <c r="AC39" s="62">
        <f>IF(ISNA(Z39),"",INDEX('Bill Payment and Holidays'!$G$4:$G$1001,Z39))</f>
      </c>
      <c r="AD39" s="62">
        <f>IF(ISNA(Z39),"",INDEX('Bill Payment and Holidays'!$H$4:$H$1001,Z39))</f>
      </c>
      <c r="AE39" s="62" t="e">
        <f ca="1">IF(AE38&gt;0,MATCH(DAY(Weekly!T$6),OFFSET('Bill Payment and Holidays'!$D$4:$D$1001,AE38,0),0)+AE38,"")</f>
        <v>#N/A</v>
      </c>
      <c r="AF39" s="62">
        <f t="shared" si="6"/>
        <v>0</v>
      </c>
      <c r="AG39" s="62">
        <f>IF(ISNA(AE39),"",INDEX('Bill Payment and Holidays'!$F$4:$F$1001,AE39))</f>
      </c>
      <c r="AH39" s="62">
        <f>IF(ISNA(AE39),"",INDEX('Bill Payment and Holidays'!$G$4:$G$1001,AE39))</f>
      </c>
      <c r="AI39" s="62">
        <f>IF(ISNA(AE39),"",INDEX('Bill Payment and Holidays'!$H$4:$H$1001,AE39))</f>
      </c>
    </row>
    <row r="40" spans="1:35" ht="12.75">
      <c r="A40" s="62" t="e">
        <f ca="1">IF(A39&gt;0,MATCH(DAY(Weekly!B$6),OFFSET('Bill Payment and Holidays'!$D$4:$D$1001,A39,0),0)+A39,"")</f>
        <v>#N/A</v>
      </c>
      <c r="B40" s="62">
        <f t="shared" si="0"/>
        <v>0</v>
      </c>
      <c r="C40" s="62">
        <f>IF(ISNA(A40),"",INDEX('Bill Payment and Holidays'!$F$4:$F$1001,A40))</f>
      </c>
      <c r="D40" s="62">
        <f>IF(ISNA(A40),"",INDEX('Bill Payment and Holidays'!$G$4:$G$1001,A40))</f>
      </c>
      <c r="E40" s="62">
        <f>IF(ISNA(A40),"",INDEX('Bill Payment and Holidays'!$H$4:$H$1001,A40))</f>
      </c>
      <c r="F40" s="62" t="e">
        <f ca="1">IF(F39&gt;0,MATCH(DAY(Weekly!E$6),OFFSET('Bill Payment and Holidays'!$D$4:$D$1001,F39,0),0)+F39,"")</f>
        <v>#N/A</v>
      </c>
      <c r="G40" s="62">
        <f t="shared" si="1"/>
        <v>1</v>
      </c>
      <c r="H40" s="62">
        <f>IF(ISNA(F40),"",INDEX('Bill Payment and Holidays'!$F$4:$F$1001,F40))</f>
      </c>
      <c r="I40" s="62">
        <f>IF(ISNA(F40),"",INDEX('Bill Payment and Holidays'!$G$4:$G$1001,F40))</f>
      </c>
      <c r="J40" s="62">
        <f>IF(ISNA(F40),"",INDEX('Bill Payment and Holidays'!$H$4:$H$1001,F40))</f>
      </c>
      <c r="K40" s="62" t="e">
        <f ca="1">IF(K39&gt;0,MATCH(DAY(Weekly!H$6),OFFSET('Bill Payment and Holidays'!$D$4:$D$1001,K39,0),0)+K39,"")</f>
        <v>#N/A</v>
      </c>
      <c r="L40" s="62">
        <f t="shared" si="2"/>
        <v>0</v>
      </c>
      <c r="M40" s="62">
        <f>IF(ISNA(K40),"",INDEX('Bill Payment and Holidays'!$F$4:$F$1001,K40))</f>
      </c>
      <c r="N40" s="62">
        <f>IF(ISNA(K40),"",INDEX('Bill Payment and Holidays'!$G$4:$G$1001,K40))</f>
      </c>
      <c r="O40" s="62">
        <f>IF(ISNA(K40),"",INDEX('Bill Payment and Holidays'!$H$4:$H$1001,K40))</f>
      </c>
      <c r="P40" s="62" t="e">
        <f ca="1">IF(P39&gt;0,MATCH(DAY(Weekly!K$6),OFFSET('Bill Payment and Holidays'!$D$4:$D$1001,P39,0),0)+P39,"")</f>
        <v>#N/A</v>
      </c>
      <c r="Q40" s="62">
        <f t="shared" si="3"/>
        <v>1</v>
      </c>
      <c r="R40" s="62">
        <f>IF(ISNA(P40),"",INDEX('Bill Payment and Holidays'!$F$4:$F$1001,P40))</f>
      </c>
      <c r="S40" s="62">
        <f>IF(ISNA(P40),"",INDEX('Bill Payment and Holidays'!$G$4:$G$1001,P40))</f>
      </c>
      <c r="T40" s="62">
        <f>IF(ISNA(P40),"",INDEX('Bill Payment and Holidays'!$H$4:$H$1001,P40))</f>
      </c>
      <c r="U40" s="62" t="e">
        <f ca="1">IF(U39&gt;0,MATCH(DAY(Weekly!N$6),OFFSET('Bill Payment and Holidays'!$D$4:$D$1001,U39,0),0)+U39,"")</f>
        <v>#N/A</v>
      </c>
      <c r="V40" s="62">
        <f t="shared" si="4"/>
        <v>0</v>
      </c>
      <c r="W40" s="62">
        <f>IF(ISNA(U40),"",INDEX('Bill Payment and Holidays'!$F$4:$F$1001,U40))</f>
      </c>
      <c r="X40" s="62">
        <f>IF(ISNA(U40),"",INDEX('Bill Payment and Holidays'!$G$4:$G$1001,U40))</f>
      </c>
      <c r="Y40" s="62">
        <f>IF(ISNA(U40),"",INDEX('Bill Payment and Holidays'!$H$4:$H$1001,U40))</f>
      </c>
      <c r="Z40" s="62" t="e">
        <f ca="1">IF(Z39&gt;0,MATCH(DAY(Weekly!Q$6),OFFSET('Bill Payment and Holidays'!$D$4:$D$1001,Z39,0),0)+Z39,"")</f>
        <v>#N/A</v>
      </c>
      <c r="AA40" s="62">
        <f t="shared" si="5"/>
        <v>0</v>
      </c>
      <c r="AB40" s="62">
        <f>IF(ISNA(Z40),"",INDEX('Bill Payment and Holidays'!$F$4:$F$1001,Z40))</f>
      </c>
      <c r="AC40" s="62">
        <f>IF(ISNA(Z40),"",INDEX('Bill Payment and Holidays'!$G$4:$G$1001,Z40))</f>
      </c>
      <c r="AD40" s="62">
        <f>IF(ISNA(Z40),"",INDEX('Bill Payment and Holidays'!$H$4:$H$1001,Z40))</f>
      </c>
      <c r="AE40" s="62" t="e">
        <f ca="1">IF(AE39&gt;0,MATCH(DAY(Weekly!T$6),OFFSET('Bill Payment and Holidays'!$D$4:$D$1001,AE39,0),0)+AE39,"")</f>
        <v>#N/A</v>
      </c>
      <c r="AF40" s="62">
        <f t="shared" si="6"/>
        <v>0</v>
      </c>
      <c r="AG40" s="62">
        <f>IF(ISNA(AE40),"",INDEX('Bill Payment and Holidays'!$F$4:$F$1001,AE40))</f>
      </c>
      <c r="AH40" s="62">
        <f>IF(ISNA(AE40),"",INDEX('Bill Payment and Holidays'!$G$4:$G$1001,AE40))</f>
      </c>
      <c r="AI40" s="62">
        <f>IF(ISNA(AE40),"",INDEX('Bill Payment and Holidays'!$H$4:$H$1001,AE40))</f>
      </c>
    </row>
    <row r="41" spans="1:35" ht="12.75">
      <c r="A41" s="62" t="e">
        <f ca="1">IF(A40&gt;0,MATCH(DAY(Weekly!B$6),OFFSET('Bill Payment and Holidays'!$D$4:$D$1001,A40,0),0)+A40,"")</f>
        <v>#N/A</v>
      </c>
      <c r="B41" s="62">
        <f t="shared" si="0"/>
        <v>0</v>
      </c>
      <c r="C41" s="62">
        <f>IF(ISNA(A41),"",INDEX('Bill Payment and Holidays'!$F$4:$F$1001,A41))</f>
      </c>
      <c r="D41" s="62">
        <f>IF(ISNA(A41),"",INDEX('Bill Payment and Holidays'!$G$4:$G$1001,A41))</f>
      </c>
      <c r="E41" s="62">
        <f>IF(ISNA(A41),"",INDEX('Bill Payment and Holidays'!$H$4:$H$1001,A41))</f>
      </c>
      <c r="F41" s="62" t="e">
        <f ca="1">IF(F40&gt;0,MATCH(DAY(Weekly!E$6),OFFSET('Bill Payment and Holidays'!$D$4:$D$1001,F40,0),0)+F40,"")</f>
        <v>#N/A</v>
      </c>
      <c r="G41" s="62">
        <f t="shared" si="1"/>
        <v>1</v>
      </c>
      <c r="H41" s="62">
        <f>IF(ISNA(F41),"",INDEX('Bill Payment and Holidays'!$F$4:$F$1001,F41))</f>
      </c>
      <c r="I41" s="62">
        <f>IF(ISNA(F41),"",INDEX('Bill Payment and Holidays'!$G$4:$G$1001,F41))</f>
      </c>
      <c r="J41" s="62">
        <f>IF(ISNA(F41),"",INDEX('Bill Payment and Holidays'!$H$4:$H$1001,F41))</f>
      </c>
      <c r="K41" s="62" t="e">
        <f ca="1">IF(K40&gt;0,MATCH(DAY(Weekly!H$6),OFFSET('Bill Payment and Holidays'!$D$4:$D$1001,K40,0),0)+K40,"")</f>
        <v>#N/A</v>
      </c>
      <c r="L41" s="62">
        <f t="shared" si="2"/>
        <v>0</v>
      </c>
      <c r="M41" s="62">
        <f>IF(ISNA(K41),"",INDEX('Bill Payment and Holidays'!$F$4:$F$1001,K41))</f>
      </c>
      <c r="N41" s="62">
        <f>IF(ISNA(K41),"",INDEX('Bill Payment and Holidays'!$G$4:$G$1001,K41))</f>
      </c>
      <c r="O41" s="62">
        <f>IF(ISNA(K41),"",INDEX('Bill Payment and Holidays'!$H$4:$H$1001,K41))</f>
      </c>
      <c r="P41" s="62" t="e">
        <f ca="1">IF(P40&gt;0,MATCH(DAY(Weekly!K$6),OFFSET('Bill Payment and Holidays'!$D$4:$D$1001,P40,0),0)+P40,"")</f>
        <v>#N/A</v>
      </c>
      <c r="Q41" s="62">
        <f t="shared" si="3"/>
        <v>1</v>
      </c>
      <c r="R41" s="62">
        <f>IF(ISNA(P41),"",INDEX('Bill Payment and Holidays'!$F$4:$F$1001,P41))</f>
      </c>
      <c r="S41" s="62">
        <f>IF(ISNA(P41),"",INDEX('Bill Payment and Holidays'!$G$4:$G$1001,P41))</f>
      </c>
      <c r="T41" s="62">
        <f>IF(ISNA(P41),"",INDEX('Bill Payment and Holidays'!$H$4:$H$1001,P41))</f>
      </c>
      <c r="U41" s="62" t="e">
        <f ca="1">IF(U40&gt;0,MATCH(DAY(Weekly!N$6),OFFSET('Bill Payment and Holidays'!$D$4:$D$1001,U40,0),0)+U40,"")</f>
        <v>#N/A</v>
      </c>
      <c r="V41" s="62">
        <f t="shared" si="4"/>
        <v>0</v>
      </c>
      <c r="W41" s="62">
        <f>IF(ISNA(U41),"",INDEX('Bill Payment and Holidays'!$F$4:$F$1001,U41))</f>
      </c>
      <c r="X41" s="62">
        <f>IF(ISNA(U41),"",INDEX('Bill Payment and Holidays'!$G$4:$G$1001,U41))</f>
      </c>
      <c r="Y41" s="62">
        <f>IF(ISNA(U41),"",INDEX('Bill Payment and Holidays'!$H$4:$H$1001,U41))</f>
      </c>
      <c r="Z41" s="62" t="e">
        <f ca="1">IF(Z40&gt;0,MATCH(DAY(Weekly!Q$6),OFFSET('Bill Payment and Holidays'!$D$4:$D$1001,Z40,0),0)+Z40,"")</f>
        <v>#N/A</v>
      </c>
      <c r="AA41" s="62">
        <f t="shared" si="5"/>
        <v>0</v>
      </c>
      <c r="AB41" s="62">
        <f>IF(ISNA(Z41),"",INDEX('Bill Payment and Holidays'!$F$4:$F$1001,Z41))</f>
      </c>
      <c r="AC41" s="62">
        <f>IF(ISNA(Z41),"",INDEX('Bill Payment and Holidays'!$G$4:$G$1001,Z41))</f>
      </c>
      <c r="AD41" s="62">
        <f>IF(ISNA(Z41),"",INDEX('Bill Payment and Holidays'!$H$4:$H$1001,Z41))</f>
      </c>
      <c r="AE41" s="62" t="e">
        <f ca="1">IF(AE40&gt;0,MATCH(DAY(Weekly!T$6),OFFSET('Bill Payment and Holidays'!$D$4:$D$1001,AE40,0),0)+AE40,"")</f>
        <v>#N/A</v>
      </c>
      <c r="AF41" s="62">
        <f t="shared" si="6"/>
        <v>0</v>
      </c>
      <c r="AG41" s="62">
        <f>IF(ISNA(AE41),"",INDEX('Bill Payment and Holidays'!$F$4:$F$1001,AE41))</f>
      </c>
      <c r="AH41" s="62">
        <f>IF(ISNA(AE41),"",INDEX('Bill Payment and Holidays'!$G$4:$G$1001,AE41))</f>
      </c>
      <c r="AI41" s="62">
        <f>IF(ISNA(AE41),"",INDEX('Bill Payment and Holidays'!$H$4:$H$1001,AE41))</f>
      </c>
    </row>
    <row r="42" spans="1:35" ht="12.75">
      <c r="A42" s="62" t="e">
        <f ca="1">IF(A41&gt;0,MATCH(DAY(Weekly!B$6),OFFSET('Bill Payment and Holidays'!$D$4:$D$1001,A41,0),0)+A41,"")</f>
        <v>#N/A</v>
      </c>
      <c r="B42" s="62">
        <f t="shared" si="0"/>
        <v>0</v>
      </c>
      <c r="C42" s="62">
        <f>IF(ISNA(A42),"",INDEX('Bill Payment and Holidays'!$F$4:$F$1001,A42))</f>
      </c>
      <c r="D42" s="62">
        <f>IF(ISNA(A42),"",INDEX('Bill Payment and Holidays'!$G$4:$G$1001,A42))</f>
      </c>
      <c r="E42" s="62">
        <f>IF(ISNA(A42),"",INDEX('Bill Payment and Holidays'!$H$4:$H$1001,A42))</f>
      </c>
      <c r="F42" s="62" t="e">
        <f ca="1">IF(F41&gt;0,MATCH(DAY(Weekly!E$6),OFFSET('Bill Payment and Holidays'!$D$4:$D$1001,F41,0),0)+F41,"")</f>
        <v>#N/A</v>
      </c>
      <c r="G42" s="62">
        <f t="shared" si="1"/>
        <v>1</v>
      </c>
      <c r="H42" s="62">
        <f>IF(ISNA(F42),"",INDEX('Bill Payment and Holidays'!$F$4:$F$1001,F42))</f>
      </c>
      <c r="I42" s="62">
        <f>IF(ISNA(F42),"",INDEX('Bill Payment and Holidays'!$G$4:$G$1001,F42))</f>
      </c>
      <c r="J42" s="62">
        <f>IF(ISNA(F42),"",INDEX('Bill Payment and Holidays'!$H$4:$H$1001,F42))</f>
      </c>
      <c r="K42" s="62" t="e">
        <f ca="1">IF(K41&gt;0,MATCH(DAY(Weekly!H$6),OFFSET('Bill Payment and Holidays'!$D$4:$D$1001,K41,0),0)+K41,"")</f>
        <v>#N/A</v>
      </c>
      <c r="L42" s="62">
        <f t="shared" si="2"/>
        <v>0</v>
      </c>
      <c r="M42" s="62">
        <f>IF(ISNA(K42),"",INDEX('Bill Payment and Holidays'!$F$4:$F$1001,K42))</f>
      </c>
      <c r="N42" s="62">
        <f>IF(ISNA(K42),"",INDEX('Bill Payment and Holidays'!$G$4:$G$1001,K42))</f>
      </c>
      <c r="O42" s="62">
        <f>IF(ISNA(K42),"",INDEX('Bill Payment and Holidays'!$H$4:$H$1001,K42))</f>
      </c>
      <c r="P42" s="62" t="e">
        <f ca="1">IF(P41&gt;0,MATCH(DAY(Weekly!K$6),OFFSET('Bill Payment and Holidays'!$D$4:$D$1001,P41,0),0)+P41,"")</f>
        <v>#N/A</v>
      </c>
      <c r="Q42" s="62">
        <f t="shared" si="3"/>
        <v>1</v>
      </c>
      <c r="R42" s="62">
        <f>IF(ISNA(P42),"",INDEX('Bill Payment and Holidays'!$F$4:$F$1001,P42))</f>
      </c>
      <c r="S42" s="62">
        <f>IF(ISNA(P42),"",INDEX('Bill Payment and Holidays'!$G$4:$G$1001,P42))</f>
      </c>
      <c r="T42" s="62">
        <f>IF(ISNA(P42),"",INDEX('Bill Payment and Holidays'!$H$4:$H$1001,P42))</f>
      </c>
      <c r="U42" s="62" t="e">
        <f ca="1">IF(U41&gt;0,MATCH(DAY(Weekly!N$6),OFFSET('Bill Payment and Holidays'!$D$4:$D$1001,U41,0),0)+U41,"")</f>
        <v>#N/A</v>
      </c>
      <c r="V42" s="62">
        <f t="shared" si="4"/>
        <v>0</v>
      </c>
      <c r="W42" s="62">
        <f>IF(ISNA(U42),"",INDEX('Bill Payment and Holidays'!$F$4:$F$1001,U42))</f>
      </c>
      <c r="X42" s="62">
        <f>IF(ISNA(U42),"",INDEX('Bill Payment and Holidays'!$G$4:$G$1001,U42))</f>
      </c>
      <c r="Y42" s="62">
        <f>IF(ISNA(U42),"",INDEX('Bill Payment and Holidays'!$H$4:$H$1001,U42))</f>
      </c>
      <c r="Z42" s="62" t="e">
        <f ca="1">IF(Z41&gt;0,MATCH(DAY(Weekly!Q$6),OFFSET('Bill Payment and Holidays'!$D$4:$D$1001,Z41,0),0)+Z41,"")</f>
        <v>#N/A</v>
      </c>
      <c r="AA42" s="62">
        <f t="shared" si="5"/>
        <v>0</v>
      </c>
      <c r="AB42" s="62">
        <f>IF(ISNA(Z42),"",INDEX('Bill Payment and Holidays'!$F$4:$F$1001,Z42))</f>
      </c>
      <c r="AC42" s="62">
        <f>IF(ISNA(Z42),"",INDEX('Bill Payment and Holidays'!$G$4:$G$1001,Z42))</f>
      </c>
      <c r="AD42" s="62">
        <f>IF(ISNA(Z42),"",INDEX('Bill Payment and Holidays'!$H$4:$H$1001,Z42))</f>
      </c>
      <c r="AE42" s="62" t="e">
        <f ca="1">IF(AE41&gt;0,MATCH(DAY(Weekly!T$6),OFFSET('Bill Payment and Holidays'!$D$4:$D$1001,AE41,0),0)+AE41,"")</f>
        <v>#N/A</v>
      </c>
      <c r="AF42" s="62">
        <f t="shared" si="6"/>
        <v>0</v>
      </c>
      <c r="AG42" s="62">
        <f>IF(ISNA(AE42),"",INDEX('Bill Payment and Holidays'!$F$4:$F$1001,AE42))</f>
      </c>
      <c r="AH42" s="62">
        <f>IF(ISNA(AE42),"",INDEX('Bill Payment and Holidays'!$G$4:$G$1001,AE42))</f>
      </c>
      <c r="AI42" s="62">
        <f>IF(ISNA(AE42),"",INDEX('Bill Payment and Holidays'!$H$4:$H$1001,AE42))</f>
      </c>
    </row>
    <row r="43" spans="1:35" ht="12.75">
      <c r="A43" s="62" t="e">
        <f>MATCH(Weekly!B$6,'Bill Payment and Holidays'!$E$4:$E$1001,0)</f>
        <v>#N/A</v>
      </c>
      <c r="B43" s="62">
        <f t="shared" si="0"/>
        <v>0</v>
      </c>
      <c r="C43" s="62">
        <f>IF(ISNA(A43),"",INDEX('Bill Payment and Holidays'!$F$4:$F$1001,A43))</f>
      </c>
      <c r="D43" s="62">
        <f>IF(ISNA(A43),"",INDEX('Bill Payment and Holidays'!$G$4:$G$1001,A43))</f>
      </c>
      <c r="E43" s="62">
        <f>IF(ISNA(A43),"",INDEX('Bill Payment and Holidays'!$H$4:$H$1001,A43))</f>
      </c>
      <c r="F43" s="62">
        <f>MATCH(Weekly!E$6,'Bill Payment and Holidays'!$E$4:$E$1001,0)</f>
        <v>5</v>
      </c>
      <c r="G43" s="62">
        <f t="shared" si="1"/>
        <v>2</v>
      </c>
      <c r="H43" s="62" t="str">
        <f>IF(ISNA(F43),"",INDEX('Bill Payment and Holidays'!$F$4:$F$1001,F43))</f>
        <v>Other</v>
      </c>
      <c r="I43" s="62" t="str">
        <f>IF(ISNA(F43),"",INDEX('Bill Payment and Holidays'!$G$4:$G$1001,F43))</f>
        <v>Buy Concert Ticket</v>
      </c>
      <c r="J43" s="62">
        <f>IF(ISNA(F43),"",INDEX('Bill Payment and Holidays'!$H$4:$H$1001,F43))</f>
        <v>20</v>
      </c>
      <c r="K43" s="62" t="e">
        <f>MATCH(Weekly!H$6,'Bill Payment and Holidays'!$E$4:$E$1001,0)</f>
        <v>#N/A</v>
      </c>
      <c r="L43" s="62">
        <f t="shared" si="2"/>
        <v>0</v>
      </c>
      <c r="M43" s="62">
        <f>IF(ISNA(K43),"",INDEX('Bill Payment and Holidays'!$F$4:$F$1001,K43))</f>
      </c>
      <c r="N43" s="62">
        <f>IF(ISNA(K43),"",INDEX('Bill Payment and Holidays'!$G$4:$G$1001,K43))</f>
      </c>
      <c r="O43" s="62">
        <f>IF(ISNA(K43),"",INDEX('Bill Payment and Holidays'!$H$4:$H$1001,K43))</f>
      </c>
      <c r="P43" s="62" t="e">
        <f>MATCH(Weekly!K$6,'Bill Payment and Holidays'!$E$4:$E$1001,0)</f>
        <v>#N/A</v>
      </c>
      <c r="Q43" s="62">
        <f t="shared" si="3"/>
        <v>1</v>
      </c>
      <c r="R43" s="62">
        <f>IF(ISNA(P43),"",INDEX('Bill Payment and Holidays'!$F$4:$F$1001,P43))</f>
      </c>
      <c r="S43" s="62">
        <f>IF(ISNA(P43),"",INDEX('Bill Payment and Holidays'!$G$4:$G$1001,P43))</f>
      </c>
      <c r="T43" s="62">
        <f>IF(ISNA(P43),"",INDEX('Bill Payment and Holidays'!$H$4:$H$1001,P43))</f>
      </c>
      <c r="U43" s="62" t="e">
        <f>MATCH(Weekly!N$6,'Bill Payment and Holidays'!$E$4:$E$1001,0)</f>
        <v>#N/A</v>
      </c>
      <c r="V43" s="62">
        <f t="shared" si="4"/>
        <v>0</v>
      </c>
      <c r="W43" s="62">
        <f>IF(ISNA(U43),"",INDEX('Bill Payment and Holidays'!$F$4:$F$1001,U43))</f>
      </c>
      <c r="X43" s="62">
        <f>IF(ISNA(U43),"",INDEX('Bill Payment and Holidays'!$G$4:$G$1001,U43))</f>
      </c>
      <c r="Y43" s="62">
        <f>IF(ISNA(U43),"",INDEX('Bill Payment and Holidays'!$H$4:$H$1001,U43))</f>
      </c>
      <c r="Z43" s="62" t="e">
        <f>MATCH(Weekly!Q$6,'Bill Payment and Holidays'!$E$4:$E$1001,0)</f>
        <v>#N/A</v>
      </c>
      <c r="AA43" s="62">
        <f t="shared" si="5"/>
        <v>0</v>
      </c>
      <c r="AB43" s="62">
        <f>IF(ISNA(Z43),"",INDEX('Bill Payment and Holidays'!$F$4:$F$1001,Z43))</f>
      </c>
      <c r="AC43" s="62">
        <f>IF(ISNA(Z43),"",INDEX('Bill Payment and Holidays'!$G$4:$G$1001,Z43))</f>
      </c>
      <c r="AD43" s="62">
        <f>IF(ISNA(Z43),"",INDEX('Bill Payment and Holidays'!$H$4:$H$1001,Z43))</f>
      </c>
      <c r="AE43" s="62" t="e">
        <f>MATCH(Weekly!T$6,'Bill Payment and Holidays'!$E$4:$E$1001,0)</f>
        <v>#N/A</v>
      </c>
      <c r="AF43" s="62">
        <f t="shared" si="6"/>
        <v>0</v>
      </c>
      <c r="AG43" s="62">
        <f>IF(ISNA(AE43),"",INDEX('Bill Payment and Holidays'!$F$4:$F$1001,AE43))</f>
      </c>
      <c r="AH43" s="62">
        <f>IF(ISNA(AE43),"",INDEX('Bill Payment and Holidays'!$G$4:$G$1001,AE43))</f>
      </c>
      <c r="AI43" s="62">
        <f>IF(ISNA(AE43),"",INDEX('Bill Payment and Holidays'!$H$4:$H$1001,AE43))</f>
      </c>
    </row>
    <row r="44" spans="1:35" ht="12.75">
      <c r="A44" s="62" t="e">
        <f ca="1">IF(A43&gt;0,MATCH(Weekly!B$6,OFFSET('Bill Payment and Holidays'!$E$4:$E$1001,A43,0),0)+A43,"")</f>
        <v>#N/A</v>
      </c>
      <c r="B44" s="62">
        <f t="shared" si="0"/>
        <v>0</v>
      </c>
      <c r="C44" s="62">
        <f>IF(ISNA(A44),"",INDEX('Bill Payment and Holidays'!$F$4:$F$1001,A44))</f>
      </c>
      <c r="D44" s="62">
        <f>IF(ISNA(A44),"",INDEX('Bill Payment and Holidays'!$G$4:$G$1001,A44))</f>
      </c>
      <c r="E44" s="62">
        <f>IF(ISNA(A44),"",INDEX('Bill Payment and Holidays'!$H$4:$H$1001,A44))</f>
      </c>
      <c r="F44" s="62" t="e">
        <f ca="1">IF(F43&gt;0,MATCH(Weekly!E$6,OFFSET('Bill Payment and Holidays'!$E$4:$E$1001,F43,0),0)+F43,"")</f>
        <v>#N/A</v>
      </c>
      <c r="G44" s="62">
        <f t="shared" si="1"/>
        <v>2</v>
      </c>
      <c r="H44" s="62">
        <f>IF(ISNA(F44),"",INDEX('Bill Payment and Holidays'!$F$4:$F$1001,F44))</f>
      </c>
      <c r="I44" s="62">
        <f>IF(ISNA(F44),"",INDEX('Bill Payment and Holidays'!$G$4:$G$1001,F44))</f>
      </c>
      <c r="J44" s="62">
        <f>IF(ISNA(F44),"",INDEX('Bill Payment and Holidays'!$H$4:$H$1001,F44))</f>
      </c>
      <c r="K44" s="62" t="e">
        <f ca="1">IF(K43&gt;0,MATCH(Weekly!H$6,OFFSET('Bill Payment and Holidays'!$E$4:$E$1001,K43,0),0)+K43,"")</f>
        <v>#N/A</v>
      </c>
      <c r="L44" s="62">
        <f t="shared" si="2"/>
        <v>0</v>
      </c>
      <c r="M44" s="62">
        <f>IF(ISNA(K44),"",INDEX('Bill Payment and Holidays'!$F$4:$F$1001,K44))</f>
      </c>
      <c r="N44" s="62">
        <f>IF(ISNA(K44),"",INDEX('Bill Payment and Holidays'!$G$4:$G$1001,K44))</f>
      </c>
      <c r="O44" s="62">
        <f>IF(ISNA(K44),"",INDEX('Bill Payment and Holidays'!$H$4:$H$1001,K44))</f>
      </c>
      <c r="P44" s="62" t="e">
        <f ca="1">IF(P43&gt;0,MATCH(Weekly!K$6,OFFSET('Bill Payment and Holidays'!$E$4:$E$1001,P43,0),0)+P43,"")</f>
        <v>#N/A</v>
      </c>
      <c r="Q44" s="62">
        <f t="shared" si="3"/>
        <v>1</v>
      </c>
      <c r="R44" s="62">
        <f>IF(ISNA(P44),"",INDEX('Bill Payment and Holidays'!$F$4:$F$1001,P44))</f>
      </c>
      <c r="S44" s="62">
        <f>IF(ISNA(P44),"",INDEX('Bill Payment and Holidays'!$G$4:$G$1001,P44))</f>
      </c>
      <c r="T44" s="62">
        <f>IF(ISNA(P44),"",INDEX('Bill Payment and Holidays'!$H$4:$H$1001,P44))</f>
      </c>
      <c r="U44" s="62" t="e">
        <f ca="1">IF(U43&gt;0,MATCH(Weekly!N$6,OFFSET('Bill Payment and Holidays'!$E$4:$E$1001,U43,0),0)+U43,"")</f>
        <v>#N/A</v>
      </c>
      <c r="V44" s="62">
        <f t="shared" si="4"/>
        <v>0</v>
      </c>
      <c r="W44" s="62">
        <f>IF(ISNA(U44),"",INDEX('Bill Payment and Holidays'!$F$4:$F$1001,U44))</f>
      </c>
      <c r="X44" s="62">
        <f>IF(ISNA(U44),"",INDEX('Bill Payment and Holidays'!$G$4:$G$1001,U44))</f>
      </c>
      <c r="Y44" s="62">
        <f>IF(ISNA(U44),"",INDEX('Bill Payment and Holidays'!$H$4:$H$1001,U44))</f>
      </c>
      <c r="Z44" s="62" t="e">
        <f ca="1">IF(Z43&gt;0,MATCH(Weekly!Q$6,OFFSET('Bill Payment and Holidays'!$E$4:$E$1001,Z43,0),0)+Z43,"")</f>
        <v>#N/A</v>
      </c>
      <c r="AA44" s="62">
        <f t="shared" si="5"/>
        <v>0</v>
      </c>
      <c r="AB44" s="62">
        <f>IF(ISNA(Z44),"",INDEX('Bill Payment and Holidays'!$F$4:$F$1001,Z44))</f>
      </c>
      <c r="AC44" s="62">
        <f>IF(ISNA(Z44),"",INDEX('Bill Payment and Holidays'!$G$4:$G$1001,Z44))</f>
      </c>
      <c r="AD44" s="62">
        <f>IF(ISNA(Z44),"",INDEX('Bill Payment and Holidays'!$H$4:$H$1001,Z44))</f>
      </c>
      <c r="AE44" s="62" t="e">
        <f ca="1">IF(AE43&gt;0,MATCH(Weekly!T$6,OFFSET('Bill Payment and Holidays'!$E$4:$E$1001,AE43,0),0)+AE43,"")</f>
        <v>#N/A</v>
      </c>
      <c r="AF44" s="62">
        <f t="shared" si="6"/>
        <v>0</v>
      </c>
      <c r="AG44" s="62">
        <f>IF(ISNA(AE44),"",INDEX('Bill Payment and Holidays'!$F$4:$F$1001,AE44))</f>
      </c>
      <c r="AH44" s="62">
        <f>IF(ISNA(AE44),"",INDEX('Bill Payment and Holidays'!$G$4:$G$1001,AE44))</f>
      </c>
      <c r="AI44" s="62">
        <f>IF(ISNA(AE44),"",INDEX('Bill Payment and Holidays'!$H$4:$H$1001,AE44))</f>
      </c>
    </row>
    <row r="45" spans="1:35" ht="12.75">
      <c r="A45" s="62" t="e">
        <f ca="1">IF(A44&gt;0,MATCH(Weekly!B$6,OFFSET('Bill Payment and Holidays'!$E$4:$E$1001,A44,0),0)+A44,"")</f>
        <v>#N/A</v>
      </c>
      <c r="B45" s="62">
        <f t="shared" si="0"/>
        <v>0</v>
      </c>
      <c r="C45" s="62">
        <f>IF(ISNA(A45),"",INDEX('Bill Payment and Holidays'!$F$4:$F$1001,A45))</f>
      </c>
      <c r="D45" s="62">
        <f>IF(ISNA(A45),"",INDEX('Bill Payment and Holidays'!$G$4:$G$1001,A45))</f>
      </c>
      <c r="E45" s="62">
        <f>IF(ISNA(A45),"",INDEX('Bill Payment and Holidays'!$H$4:$H$1001,A45))</f>
      </c>
      <c r="F45" s="62" t="e">
        <f ca="1">IF(F44&gt;0,MATCH(Weekly!E$6,OFFSET('Bill Payment and Holidays'!$E$4:$E$1001,F44,0),0)+F44,"")</f>
        <v>#N/A</v>
      </c>
      <c r="G45" s="62">
        <f t="shared" si="1"/>
        <v>2</v>
      </c>
      <c r="H45" s="62">
        <f>IF(ISNA(F45),"",INDEX('Bill Payment and Holidays'!$F$4:$F$1001,F45))</f>
      </c>
      <c r="I45" s="62">
        <f>IF(ISNA(F45),"",INDEX('Bill Payment and Holidays'!$G$4:$G$1001,F45))</f>
      </c>
      <c r="J45" s="62">
        <f>IF(ISNA(F45),"",INDEX('Bill Payment and Holidays'!$H$4:$H$1001,F45))</f>
      </c>
      <c r="K45" s="62" t="e">
        <f ca="1">IF(K44&gt;0,MATCH(Weekly!H$6,OFFSET('Bill Payment and Holidays'!$E$4:$E$1001,K44,0),0)+K44,"")</f>
        <v>#N/A</v>
      </c>
      <c r="L45" s="62">
        <f t="shared" si="2"/>
        <v>0</v>
      </c>
      <c r="M45" s="62">
        <f>IF(ISNA(K45),"",INDEX('Bill Payment and Holidays'!$F$4:$F$1001,K45))</f>
      </c>
      <c r="N45" s="62">
        <f>IF(ISNA(K45),"",INDEX('Bill Payment and Holidays'!$G$4:$G$1001,K45))</f>
      </c>
      <c r="O45" s="62">
        <f>IF(ISNA(K45),"",INDEX('Bill Payment and Holidays'!$H$4:$H$1001,K45))</f>
      </c>
      <c r="P45" s="62" t="e">
        <f ca="1">IF(P44&gt;0,MATCH(Weekly!K$6,OFFSET('Bill Payment and Holidays'!$E$4:$E$1001,P44,0),0)+P44,"")</f>
        <v>#N/A</v>
      </c>
      <c r="Q45" s="62">
        <f t="shared" si="3"/>
        <v>1</v>
      </c>
      <c r="R45" s="62">
        <f>IF(ISNA(P45),"",INDEX('Bill Payment and Holidays'!$F$4:$F$1001,P45))</f>
      </c>
      <c r="S45" s="62">
        <f>IF(ISNA(P45),"",INDEX('Bill Payment and Holidays'!$G$4:$G$1001,P45))</f>
      </c>
      <c r="T45" s="62">
        <f>IF(ISNA(P45),"",INDEX('Bill Payment and Holidays'!$H$4:$H$1001,P45))</f>
      </c>
      <c r="U45" s="62" t="e">
        <f ca="1">IF(U44&gt;0,MATCH(Weekly!N$6,OFFSET('Bill Payment and Holidays'!$E$4:$E$1001,U44,0),0)+U44,"")</f>
        <v>#N/A</v>
      </c>
      <c r="V45" s="62">
        <f t="shared" si="4"/>
        <v>0</v>
      </c>
      <c r="W45" s="62">
        <f>IF(ISNA(U45),"",INDEX('Bill Payment and Holidays'!$F$4:$F$1001,U45))</f>
      </c>
      <c r="X45" s="62">
        <f>IF(ISNA(U45),"",INDEX('Bill Payment and Holidays'!$G$4:$G$1001,U45))</f>
      </c>
      <c r="Y45" s="62">
        <f>IF(ISNA(U45),"",INDEX('Bill Payment and Holidays'!$H$4:$H$1001,U45))</f>
      </c>
      <c r="Z45" s="62" t="e">
        <f ca="1">IF(Z44&gt;0,MATCH(Weekly!Q$6,OFFSET('Bill Payment and Holidays'!$E$4:$E$1001,Z44,0),0)+Z44,"")</f>
        <v>#N/A</v>
      </c>
      <c r="AA45" s="62">
        <f t="shared" si="5"/>
        <v>0</v>
      </c>
      <c r="AB45" s="62">
        <f>IF(ISNA(Z45),"",INDEX('Bill Payment and Holidays'!$F$4:$F$1001,Z45))</f>
      </c>
      <c r="AC45" s="62">
        <f>IF(ISNA(Z45),"",INDEX('Bill Payment and Holidays'!$G$4:$G$1001,Z45))</f>
      </c>
      <c r="AD45" s="62">
        <f>IF(ISNA(Z45),"",INDEX('Bill Payment and Holidays'!$H$4:$H$1001,Z45))</f>
      </c>
      <c r="AE45" s="62" t="e">
        <f ca="1">IF(AE44&gt;0,MATCH(Weekly!T$6,OFFSET('Bill Payment and Holidays'!$E$4:$E$1001,AE44,0),0)+AE44,"")</f>
        <v>#N/A</v>
      </c>
      <c r="AF45" s="62">
        <f t="shared" si="6"/>
        <v>0</v>
      </c>
      <c r="AG45" s="62">
        <f>IF(ISNA(AE45),"",INDEX('Bill Payment and Holidays'!$F$4:$F$1001,AE45))</f>
      </c>
      <c r="AH45" s="62">
        <f>IF(ISNA(AE45),"",INDEX('Bill Payment and Holidays'!$G$4:$G$1001,AE45))</f>
      </c>
      <c r="AI45" s="62">
        <f>IF(ISNA(AE45),"",INDEX('Bill Payment and Holidays'!$H$4:$H$1001,AE45))</f>
      </c>
    </row>
    <row r="46" spans="1:35" ht="12.75">
      <c r="A46" s="64" t="e">
        <f ca="1">IF(A45&gt;0,MATCH(Weekly!B$6,OFFSET('Bill Payment and Holidays'!$E$4:$E$1001,A45,0),0)+A45,"")</f>
        <v>#N/A</v>
      </c>
      <c r="B46" s="62">
        <f t="shared" si="0"/>
        <v>0</v>
      </c>
      <c r="C46" s="62">
        <f>IF(ISNA(A46),"",INDEX('Bill Payment and Holidays'!$F$4:$F$1001,A46))</f>
      </c>
      <c r="D46" s="62">
        <f>IF(ISNA(A46),"",INDEX('Bill Payment and Holidays'!$G$4:$G$1001,A46))</f>
      </c>
      <c r="E46" s="62">
        <f>IF(ISNA(A46),"",INDEX('Bill Payment and Holidays'!$H$4:$H$1001,A46))</f>
      </c>
      <c r="F46" s="62" t="e">
        <f ca="1">IF(F45&gt;0,MATCH(Weekly!E$6,OFFSET('Bill Payment and Holidays'!$E$4:$E$1001,F45,0),0)+F45,"")</f>
        <v>#N/A</v>
      </c>
      <c r="G46" s="62">
        <f t="shared" si="1"/>
        <v>2</v>
      </c>
      <c r="H46" s="62">
        <f>IF(ISNA(F46),"",INDEX('Bill Payment and Holidays'!$F$4:$F$1001,F46))</f>
      </c>
      <c r="I46" s="62">
        <f>IF(ISNA(F46),"",INDEX('Bill Payment and Holidays'!$G$4:$G$1001,F46))</f>
      </c>
      <c r="J46" s="62">
        <f>IF(ISNA(F46),"",INDEX('Bill Payment and Holidays'!$H$4:$H$1001,F46))</f>
      </c>
      <c r="K46" s="62" t="e">
        <f ca="1">IF(K45&gt;0,MATCH(Weekly!H$6,OFFSET('Bill Payment and Holidays'!$E$4:$E$1001,K45,0),0)+K45,"")</f>
        <v>#N/A</v>
      </c>
      <c r="L46" s="62">
        <f t="shared" si="2"/>
        <v>0</v>
      </c>
      <c r="M46" s="62">
        <f>IF(ISNA(K46),"",INDEX('Bill Payment and Holidays'!$F$4:$F$1001,K46))</f>
      </c>
      <c r="N46" s="62">
        <f>IF(ISNA(K46),"",INDEX('Bill Payment and Holidays'!$G$4:$G$1001,K46))</f>
      </c>
      <c r="O46" s="62">
        <f>IF(ISNA(K46),"",INDEX('Bill Payment and Holidays'!$H$4:$H$1001,K46))</f>
      </c>
      <c r="P46" s="62" t="e">
        <f ca="1">IF(P45&gt;0,MATCH(Weekly!K$6,OFFSET('Bill Payment and Holidays'!$E$4:$E$1001,P45,0),0)+P45,"")</f>
        <v>#N/A</v>
      </c>
      <c r="Q46" s="62">
        <f t="shared" si="3"/>
        <v>1</v>
      </c>
      <c r="R46" s="62">
        <f>IF(ISNA(P46),"",INDEX('Bill Payment and Holidays'!$F$4:$F$1001,P46))</f>
      </c>
      <c r="S46" s="62">
        <f>IF(ISNA(P46),"",INDEX('Bill Payment and Holidays'!$G$4:$G$1001,P46))</f>
      </c>
      <c r="T46" s="62">
        <f>IF(ISNA(P46),"",INDEX('Bill Payment and Holidays'!$H$4:$H$1001,P46))</f>
      </c>
      <c r="U46" s="62" t="e">
        <f ca="1">IF(U45&gt;0,MATCH(Weekly!N$6,OFFSET('Bill Payment and Holidays'!$E$4:$E$1001,U45,0),0)+U45,"")</f>
        <v>#N/A</v>
      </c>
      <c r="V46" s="62">
        <f t="shared" si="4"/>
        <v>0</v>
      </c>
      <c r="W46" s="62">
        <f>IF(ISNA(U46),"",INDEX('Bill Payment and Holidays'!$F$4:$F$1001,U46))</f>
      </c>
      <c r="X46" s="62">
        <f>IF(ISNA(U46),"",INDEX('Bill Payment and Holidays'!$G$4:$G$1001,U46))</f>
      </c>
      <c r="Y46" s="62">
        <f>IF(ISNA(U46),"",INDEX('Bill Payment and Holidays'!$H$4:$H$1001,U46))</f>
      </c>
      <c r="Z46" s="62" t="e">
        <f ca="1">IF(Z45&gt;0,MATCH(Weekly!Q$6,OFFSET('Bill Payment and Holidays'!$E$4:$E$1001,Z45,0),0)+Z45,"")</f>
        <v>#N/A</v>
      </c>
      <c r="AA46" s="62">
        <f t="shared" si="5"/>
        <v>0</v>
      </c>
      <c r="AB46" s="62">
        <f>IF(ISNA(Z46),"",INDEX('Bill Payment and Holidays'!$F$4:$F$1001,Z46))</f>
      </c>
      <c r="AC46" s="62">
        <f>IF(ISNA(Z46),"",INDEX('Bill Payment and Holidays'!$G$4:$G$1001,Z46))</f>
      </c>
      <c r="AD46" s="62">
        <f>IF(ISNA(Z46),"",INDEX('Bill Payment and Holidays'!$H$4:$H$1001,Z46))</f>
      </c>
      <c r="AE46" s="62" t="e">
        <f ca="1">IF(AE45&gt;0,MATCH(Weekly!T$6,OFFSET('Bill Payment and Holidays'!$E$4:$E$1001,AE45,0),0)+AE45,"")</f>
        <v>#N/A</v>
      </c>
      <c r="AF46" s="62">
        <f t="shared" si="6"/>
        <v>0</v>
      </c>
      <c r="AG46" s="62">
        <f>IF(ISNA(AE46),"",INDEX('Bill Payment and Holidays'!$F$4:$F$1001,AE46))</f>
      </c>
      <c r="AH46" s="62">
        <f>IF(ISNA(AE46),"",INDEX('Bill Payment and Holidays'!$G$4:$G$1001,AE46))</f>
      </c>
      <c r="AI46" s="62">
        <f>IF(ISNA(AE46),"",INDEX('Bill Payment and Holidays'!$H$4:$H$1001,AE46))</f>
      </c>
    </row>
    <row r="47" spans="1:35" ht="12.75">
      <c r="A47" s="62" t="e">
        <f ca="1">IF(A46&gt;0,MATCH(Weekly!B$6,OFFSET('Bill Payment and Holidays'!$E$4:$E$1001,A46,0),0)+A46,"")</f>
        <v>#N/A</v>
      </c>
      <c r="B47" s="62">
        <f t="shared" si="0"/>
        <v>0</v>
      </c>
      <c r="C47" s="62">
        <f>IF(ISNA(A47),"",INDEX('Bill Payment and Holidays'!$F$4:$F$1001,A47))</f>
      </c>
      <c r="D47" s="62">
        <f>IF(ISNA(A47),"",INDEX('Bill Payment and Holidays'!$G$4:$G$1001,A47))</f>
      </c>
      <c r="E47" s="62">
        <f>IF(ISNA(A47),"",INDEX('Bill Payment and Holidays'!$H$4:$H$1001,A47))</f>
      </c>
      <c r="F47" s="62" t="e">
        <f ca="1">IF(F46&gt;0,MATCH(Weekly!E$6,OFFSET('Bill Payment and Holidays'!$E$4:$E$1001,F46,0),0)+F46,"")</f>
        <v>#N/A</v>
      </c>
      <c r="G47" s="62">
        <f t="shared" si="1"/>
        <v>2</v>
      </c>
      <c r="H47" s="62">
        <f>IF(ISNA(F47),"",INDEX('Bill Payment and Holidays'!$F$4:$F$1001,F47))</f>
      </c>
      <c r="I47" s="62">
        <f>IF(ISNA(F47),"",INDEX('Bill Payment and Holidays'!$G$4:$G$1001,F47))</f>
      </c>
      <c r="J47" s="62">
        <f>IF(ISNA(F47),"",INDEX('Bill Payment and Holidays'!$H$4:$H$1001,F47))</f>
      </c>
      <c r="K47" s="62" t="e">
        <f ca="1">IF(K46&gt;0,MATCH(Weekly!H$6,OFFSET('Bill Payment and Holidays'!$E$4:$E$1001,K46,0),0)+K46,"")</f>
        <v>#N/A</v>
      </c>
      <c r="L47" s="62">
        <f t="shared" si="2"/>
        <v>0</v>
      </c>
      <c r="M47" s="62">
        <f>IF(ISNA(K47),"",INDEX('Bill Payment and Holidays'!$F$4:$F$1001,K47))</f>
      </c>
      <c r="N47" s="62">
        <f>IF(ISNA(K47),"",INDEX('Bill Payment and Holidays'!$G$4:$G$1001,K47))</f>
      </c>
      <c r="O47" s="62">
        <f>IF(ISNA(K47),"",INDEX('Bill Payment and Holidays'!$H$4:$H$1001,K47))</f>
      </c>
      <c r="P47" s="62" t="e">
        <f ca="1">IF(P46&gt;0,MATCH(Weekly!K$6,OFFSET('Bill Payment and Holidays'!$E$4:$E$1001,P46,0),0)+P46,"")</f>
        <v>#N/A</v>
      </c>
      <c r="Q47" s="62">
        <f t="shared" si="3"/>
        <v>1</v>
      </c>
      <c r="R47" s="62">
        <f>IF(ISNA(P47),"",INDEX('Bill Payment and Holidays'!$F$4:$F$1001,P47))</f>
      </c>
      <c r="S47" s="62">
        <f>IF(ISNA(P47),"",INDEX('Bill Payment and Holidays'!$G$4:$G$1001,P47))</f>
      </c>
      <c r="T47" s="62">
        <f>IF(ISNA(P47),"",INDEX('Bill Payment and Holidays'!$H$4:$H$1001,P47))</f>
      </c>
      <c r="U47" s="62" t="e">
        <f ca="1">IF(U46&gt;0,MATCH(Weekly!N$6,OFFSET('Bill Payment and Holidays'!$E$4:$E$1001,U46,0),0)+U46,"")</f>
        <v>#N/A</v>
      </c>
      <c r="V47" s="62">
        <f t="shared" si="4"/>
        <v>0</v>
      </c>
      <c r="W47" s="62">
        <f>IF(ISNA(U47),"",INDEX('Bill Payment and Holidays'!$F$4:$F$1001,U47))</f>
      </c>
      <c r="X47" s="62">
        <f>IF(ISNA(U47),"",INDEX('Bill Payment and Holidays'!$G$4:$G$1001,U47))</f>
      </c>
      <c r="Y47" s="62">
        <f>IF(ISNA(U47),"",INDEX('Bill Payment and Holidays'!$H$4:$H$1001,U47))</f>
      </c>
      <c r="Z47" s="62" t="e">
        <f ca="1">IF(Z46&gt;0,MATCH(Weekly!Q$6,OFFSET('Bill Payment and Holidays'!$E$4:$E$1001,Z46,0),0)+Z46,"")</f>
        <v>#N/A</v>
      </c>
      <c r="AA47" s="62">
        <f t="shared" si="5"/>
        <v>0</v>
      </c>
      <c r="AB47" s="62">
        <f>IF(ISNA(Z47),"",INDEX('Bill Payment and Holidays'!$F$4:$F$1001,Z47))</f>
      </c>
      <c r="AC47" s="62">
        <f>IF(ISNA(Z47),"",INDEX('Bill Payment and Holidays'!$G$4:$G$1001,Z47))</f>
      </c>
      <c r="AD47" s="62">
        <f>IF(ISNA(Z47),"",INDEX('Bill Payment and Holidays'!$H$4:$H$1001,Z47))</f>
      </c>
      <c r="AE47" s="62" t="e">
        <f ca="1">IF(AE46&gt;0,MATCH(Weekly!T$6,OFFSET('Bill Payment and Holidays'!$E$4:$E$1001,AE46,0),0)+AE46,"")</f>
        <v>#N/A</v>
      </c>
      <c r="AF47" s="62">
        <f t="shared" si="6"/>
        <v>0</v>
      </c>
      <c r="AG47" s="62">
        <f>IF(ISNA(AE47),"",INDEX('Bill Payment and Holidays'!$F$4:$F$1001,AE47))</f>
      </c>
      <c r="AH47" s="62">
        <f>IF(ISNA(AE47),"",INDEX('Bill Payment and Holidays'!$G$4:$G$1001,AE47))</f>
      </c>
      <c r="AI47" s="62">
        <f>IF(ISNA(AE47),"",INDEX('Bill Payment and Holidays'!$H$4:$H$1001,AE47))</f>
      </c>
    </row>
    <row r="48" spans="1:35" ht="12.75">
      <c r="A48" s="62" t="e">
        <f ca="1">IF(A47&gt;0,MATCH(Weekly!B$6,OFFSET('Bill Payment and Holidays'!$E$4:$E$1001,A47,0),0)+A47,"")</f>
        <v>#N/A</v>
      </c>
      <c r="B48" s="62">
        <f t="shared" si="0"/>
        <v>0</v>
      </c>
      <c r="C48" s="62">
        <f>IF(ISNA(A48),"",INDEX('Bill Payment and Holidays'!$F$4:$F$1001,A48))</f>
      </c>
      <c r="D48" s="62">
        <f>IF(ISNA(A48),"",INDEX('Bill Payment and Holidays'!$G$4:$G$1001,A48))</f>
      </c>
      <c r="E48" s="62">
        <f>IF(ISNA(A48),"",INDEX('Bill Payment and Holidays'!$H$4:$H$1001,A48))</f>
      </c>
      <c r="F48" s="62" t="e">
        <f ca="1">IF(F47&gt;0,MATCH(Weekly!E$6,OFFSET('Bill Payment and Holidays'!$E$4:$E$1001,F47,0),0)+F47,"")</f>
        <v>#N/A</v>
      </c>
      <c r="G48" s="62">
        <f t="shared" si="1"/>
        <v>2</v>
      </c>
      <c r="H48" s="62">
        <f>IF(ISNA(F48),"",INDEX('Bill Payment and Holidays'!$F$4:$F$1001,F48))</f>
      </c>
      <c r="I48" s="62">
        <f>IF(ISNA(F48),"",INDEX('Bill Payment and Holidays'!$G$4:$G$1001,F48))</f>
      </c>
      <c r="J48" s="62">
        <f>IF(ISNA(F48),"",INDEX('Bill Payment and Holidays'!$H$4:$H$1001,F48))</f>
      </c>
      <c r="K48" s="62" t="e">
        <f ca="1">IF(K47&gt;0,MATCH(Weekly!H$6,OFFSET('Bill Payment and Holidays'!$E$4:$E$1001,K47,0),0)+K47,"")</f>
        <v>#N/A</v>
      </c>
      <c r="L48" s="62">
        <f t="shared" si="2"/>
        <v>0</v>
      </c>
      <c r="M48" s="62">
        <f>IF(ISNA(K48),"",INDEX('Bill Payment and Holidays'!$F$4:$F$1001,K48))</f>
      </c>
      <c r="N48" s="62">
        <f>IF(ISNA(K48),"",INDEX('Bill Payment and Holidays'!$G$4:$G$1001,K48))</f>
      </c>
      <c r="O48" s="62">
        <f>IF(ISNA(K48),"",INDEX('Bill Payment and Holidays'!$H$4:$H$1001,K48))</f>
      </c>
      <c r="P48" s="62" t="e">
        <f ca="1">IF(P47&gt;0,MATCH(Weekly!K$6,OFFSET('Bill Payment and Holidays'!$E$4:$E$1001,P47,0),0)+P47,"")</f>
        <v>#N/A</v>
      </c>
      <c r="Q48" s="62">
        <f t="shared" si="3"/>
        <v>1</v>
      </c>
      <c r="R48" s="62">
        <f>IF(ISNA(P48),"",INDEX('Bill Payment and Holidays'!$F$4:$F$1001,P48))</f>
      </c>
      <c r="S48" s="62">
        <f>IF(ISNA(P48),"",INDEX('Bill Payment and Holidays'!$G$4:$G$1001,P48))</f>
      </c>
      <c r="T48" s="62">
        <f>IF(ISNA(P48),"",INDEX('Bill Payment and Holidays'!$H$4:$H$1001,P48))</f>
      </c>
      <c r="U48" s="62" t="e">
        <f ca="1">IF(U47&gt;0,MATCH(Weekly!N$6,OFFSET('Bill Payment and Holidays'!$E$4:$E$1001,U47,0),0)+U47,"")</f>
        <v>#N/A</v>
      </c>
      <c r="V48" s="62">
        <f t="shared" si="4"/>
        <v>0</v>
      </c>
      <c r="W48" s="62">
        <f>IF(ISNA(U48),"",INDEX('Bill Payment and Holidays'!$F$4:$F$1001,U48))</f>
      </c>
      <c r="X48" s="62">
        <f>IF(ISNA(U48),"",INDEX('Bill Payment and Holidays'!$G$4:$G$1001,U48))</f>
      </c>
      <c r="Y48" s="62">
        <f>IF(ISNA(U48),"",INDEX('Bill Payment and Holidays'!$H$4:$H$1001,U48))</f>
      </c>
      <c r="Z48" s="62" t="e">
        <f ca="1">IF(Z47&gt;0,MATCH(Weekly!Q$6,OFFSET('Bill Payment and Holidays'!$E$4:$E$1001,Z47,0),0)+Z47,"")</f>
        <v>#N/A</v>
      </c>
      <c r="AA48" s="62">
        <f t="shared" si="5"/>
        <v>0</v>
      </c>
      <c r="AB48" s="62">
        <f>IF(ISNA(Z48),"",INDEX('Bill Payment and Holidays'!$F$4:$F$1001,Z48))</f>
      </c>
      <c r="AC48" s="62">
        <f>IF(ISNA(Z48),"",INDEX('Bill Payment and Holidays'!$G$4:$G$1001,Z48))</f>
      </c>
      <c r="AD48" s="62">
        <f>IF(ISNA(Z48),"",INDEX('Bill Payment and Holidays'!$H$4:$H$1001,Z48))</f>
      </c>
      <c r="AE48" s="62" t="e">
        <f ca="1">IF(AE47&gt;0,MATCH(Weekly!T$6,OFFSET('Bill Payment and Holidays'!$E$4:$E$1001,AE47,0),0)+AE47,"")</f>
        <v>#N/A</v>
      </c>
      <c r="AF48" s="62">
        <f t="shared" si="6"/>
        <v>0</v>
      </c>
      <c r="AG48" s="62">
        <f>IF(ISNA(AE48),"",INDEX('Bill Payment and Holidays'!$F$4:$F$1001,AE48))</f>
      </c>
      <c r="AH48" s="62">
        <f>IF(ISNA(AE48),"",INDEX('Bill Payment and Holidays'!$G$4:$G$1001,AE48))</f>
      </c>
      <c r="AI48" s="62">
        <f>IF(ISNA(AE48),"",INDEX('Bill Payment and Holidays'!$H$4:$H$1001,AE48))</f>
      </c>
    </row>
    <row r="49" spans="1:35" ht="12.75">
      <c r="A49" s="62" t="e">
        <f ca="1">IF(A48&gt;0,MATCH(Weekly!B$6,OFFSET('Bill Payment and Holidays'!$E$4:$E$1001,A48,0),0)+A48,"")</f>
        <v>#N/A</v>
      </c>
      <c r="B49" s="62">
        <f t="shared" si="0"/>
        <v>0</v>
      </c>
      <c r="C49" s="62">
        <f>IF(ISNA(A49),"",INDEX('Bill Payment and Holidays'!$F$4:$F$1001,A49))</f>
      </c>
      <c r="D49" s="62">
        <f>IF(ISNA(A49),"",INDEX('Bill Payment and Holidays'!$G$4:$G$1001,A49))</f>
      </c>
      <c r="E49" s="62">
        <f>IF(ISNA(A49),"",INDEX('Bill Payment and Holidays'!$H$4:$H$1001,A49))</f>
      </c>
      <c r="F49" s="62" t="e">
        <f ca="1">IF(F48&gt;0,MATCH(Weekly!E$6,OFFSET('Bill Payment and Holidays'!$E$4:$E$1001,F48,0),0)+F48,"")</f>
        <v>#N/A</v>
      </c>
      <c r="G49" s="62">
        <f t="shared" si="1"/>
        <v>2</v>
      </c>
      <c r="H49" s="62">
        <f>IF(ISNA(F49),"",INDEX('Bill Payment and Holidays'!$F$4:$F$1001,F49))</f>
      </c>
      <c r="I49" s="62">
        <f>IF(ISNA(F49),"",INDEX('Bill Payment and Holidays'!$G$4:$G$1001,F49))</f>
      </c>
      <c r="J49" s="62">
        <f>IF(ISNA(F49),"",INDEX('Bill Payment and Holidays'!$H$4:$H$1001,F49))</f>
      </c>
      <c r="K49" s="62" t="e">
        <f ca="1">IF(K48&gt;0,MATCH(Weekly!H$6,OFFSET('Bill Payment and Holidays'!$E$4:$E$1001,K48,0),0)+K48,"")</f>
        <v>#N/A</v>
      </c>
      <c r="L49" s="62">
        <f t="shared" si="2"/>
        <v>0</v>
      </c>
      <c r="M49" s="62">
        <f>IF(ISNA(K49),"",INDEX('Bill Payment and Holidays'!$F$4:$F$1001,K49))</f>
      </c>
      <c r="N49" s="62">
        <f>IF(ISNA(K49),"",INDEX('Bill Payment and Holidays'!$G$4:$G$1001,K49))</f>
      </c>
      <c r="O49" s="62">
        <f>IF(ISNA(K49),"",INDEX('Bill Payment and Holidays'!$H$4:$H$1001,K49))</f>
      </c>
      <c r="P49" s="62" t="e">
        <f ca="1">IF(P48&gt;0,MATCH(Weekly!K$6,OFFSET('Bill Payment and Holidays'!$E$4:$E$1001,P48,0),0)+P48,"")</f>
        <v>#N/A</v>
      </c>
      <c r="Q49" s="62">
        <f t="shared" si="3"/>
        <v>1</v>
      </c>
      <c r="R49" s="62">
        <f>IF(ISNA(P49),"",INDEX('Bill Payment and Holidays'!$F$4:$F$1001,P49))</f>
      </c>
      <c r="S49" s="62">
        <f>IF(ISNA(P49),"",INDEX('Bill Payment and Holidays'!$G$4:$G$1001,P49))</f>
      </c>
      <c r="T49" s="62">
        <f>IF(ISNA(P49),"",INDEX('Bill Payment and Holidays'!$H$4:$H$1001,P49))</f>
      </c>
      <c r="U49" s="62" t="e">
        <f ca="1">IF(U48&gt;0,MATCH(Weekly!N$6,OFFSET('Bill Payment and Holidays'!$E$4:$E$1001,U48,0),0)+U48,"")</f>
        <v>#N/A</v>
      </c>
      <c r="V49" s="62">
        <f t="shared" si="4"/>
        <v>0</v>
      </c>
      <c r="W49" s="62">
        <f>IF(ISNA(U49),"",INDEX('Bill Payment and Holidays'!$F$4:$F$1001,U49))</f>
      </c>
      <c r="X49" s="62">
        <f>IF(ISNA(U49),"",INDEX('Bill Payment and Holidays'!$G$4:$G$1001,U49))</f>
      </c>
      <c r="Y49" s="62">
        <f>IF(ISNA(U49),"",INDEX('Bill Payment and Holidays'!$H$4:$H$1001,U49))</f>
      </c>
      <c r="Z49" s="62" t="e">
        <f ca="1">IF(Z48&gt;0,MATCH(Weekly!Q$6,OFFSET('Bill Payment and Holidays'!$E$4:$E$1001,Z48,0),0)+Z48,"")</f>
        <v>#N/A</v>
      </c>
      <c r="AA49" s="62">
        <f t="shared" si="5"/>
        <v>0</v>
      </c>
      <c r="AB49" s="62">
        <f>IF(ISNA(Z49),"",INDEX('Bill Payment and Holidays'!$F$4:$F$1001,Z49))</f>
      </c>
      <c r="AC49" s="62">
        <f>IF(ISNA(Z49),"",INDEX('Bill Payment and Holidays'!$G$4:$G$1001,Z49))</f>
      </c>
      <c r="AD49" s="62">
        <f>IF(ISNA(Z49),"",INDEX('Bill Payment and Holidays'!$H$4:$H$1001,Z49))</f>
      </c>
      <c r="AE49" s="62" t="e">
        <f ca="1">IF(AE48&gt;0,MATCH(Weekly!T$6,OFFSET('Bill Payment and Holidays'!$E$4:$E$1001,AE48,0),0)+AE48,"")</f>
        <v>#N/A</v>
      </c>
      <c r="AF49" s="62">
        <f t="shared" si="6"/>
        <v>0</v>
      </c>
      <c r="AG49" s="62">
        <f>IF(ISNA(AE49),"",INDEX('Bill Payment and Holidays'!$F$4:$F$1001,AE49))</f>
      </c>
      <c r="AH49" s="62">
        <f>IF(ISNA(AE49),"",INDEX('Bill Payment and Holidays'!$G$4:$G$1001,AE49))</f>
      </c>
      <c r="AI49" s="62">
        <f>IF(ISNA(AE49),"",INDEX('Bill Payment and Holidays'!$H$4:$H$1001,AE49))</f>
      </c>
    </row>
    <row r="50" spans="1:35" ht="12.75">
      <c r="A50" s="62" t="e">
        <f ca="1">IF(A49&gt;0,MATCH(Weekly!B$6,OFFSET('Bill Payment and Holidays'!$E$4:$E$1001,A49,0),0)+A49,"")</f>
        <v>#N/A</v>
      </c>
      <c r="B50" s="62">
        <f t="shared" si="0"/>
        <v>0</v>
      </c>
      <c r="C50" s="62">
        <f>IF(ISNA(A50),"",INDEX('Bill Payment and Holidays'!$F$4:$F$1001,A50))</f>
      </c>
      <c r="D50" s="62">
        <f>IF(ISNA(A50),"",INDEX('Bill Payment and Holidays'!$G$4:$G$1001,A50))</f>
      </c>
      <c r="E50" s="62">
        <f>IF(ISNA(A50),"",INDEX('Bill Payment and Holidays'!$H$4:$H$1001,A50))</f>
      </c>
      <c r="F50" s="62" t="e">
        <f ca="1">IF(F49&gt;0,MATCH(Weekly!E$6,OFFSET('Bill Payment and Holidays'!$E$4:$E$1001,F49,0),0)+F49,"")</f>
        <v>#N/A</v>
      </c>
      <c r="G50" s="62">
        <f t="shared" si="1"/>
        <v>2</v>
      </c>
      <c r="H50" s="62">
        <f>IF(ISNA(F50),"",INDEX('Bill Payment and Holidays'!$F$4:$F$1001,F50))</f>
      </c>
      <c r="I50" s="62">
        <f>IF(ISNA(F50),"",INDEX('Bill Payment and Holidays'!$G$4:$G$1001,F50))</f>
      </c>
      <c r="J50" s="62">
        <f>IF(ISNA(F50),"",INDEX('Bill Payment and Holidays'!$H$4:$H$1001,F50))</f>
      </c>
      <c r="K50" s="62" t="e">
        <f ca="1">IF(K49&gt;0,MATCH(Weekly!H$6,OFFSET('Bill Payment and Holidays'!$E$4:$E$1001,K49,0),0)+K49,"")</f>
        <v>#N/A</v>
      </c>
      <c r="L50" s="62">
        <f t="shared" si="2"/>
        <v>0</v>
      </c>
      <c r="M50" s="62">
        <f>IF(ISNA(K50),"",INDEX('Bill Payment and Holidays'!$F$4:$F$1001,K50))</f>
      </c>
      <c r="N50" s="62">
        <f>IF(ISNA(K50),"",INDEX('Bill Payment and Holidays'!$G$4:$G$1001,K50))</f>
      </c>
      <c r="O50" s="62">
        <f>IF(ISNA(K50),"",INDEX('Bill Payment and Holidays'!$H$4:$H$1001,K50))</f>
      </c>
      <c r="P50" s="62" t="e">
        <f ca="1">IF(P49&gt;0,MATCH(Weekly!K$6,OFFSET('Bill Payment and Holidays'!$E$4:$E$1001,P49,0),0)+P49,"")</f>
        <v>#N/A</v>
      </c>
      <c r="Q50" s="62">
        <f t="shared" si="3"/>
        <v>1</v>
      </c>
      <c r="R50" s="62">
        <f>IF(ISNA(P50),"",INDEX('Bill Payment and Holidays'!$F$4:$F$1001,P50))</f>
      </c>
      <c r="S50" s="62">
        <f>IF(ISNA(P50),"",INDEX('Bill Payment and Holidays'!$G$4:$G$1001,P50))</f>
      </c>
      <c r="T50" s="62">
        <f>IF(ISNA(P50),"",INDEX('Bill Payment and Holidays'!$H$4:$H$1001,P50))</f>
      </c>
      <c r="U50" s="62" t="e">
        <f ca="1">IF(U49&gt;0,MATCH(Weekly!N$6,OFFSET('Bill Payment and Holidays'!$E$4:$E$1001,U49,0),0)+U49,"")</f>
        <v>#N/A</v>
      </c>
      <c r="V50" s="62">
        <f t="shared" si="4"/>
        <v>0</v>
      </c>
      <c r="W50" s="62">
        <f>IF(ISNA(U50),"",INDEX('Bill Payment and Holidays'!$F$4:$F$1001,U50))</f>
      </c>
      <c r="X50" s="62">
        <f>IF(ISNA(U50),"",INDEX('Bill Payment and Holidays'!$G$4:$G$1001,U50))</f>
      </c>
      <c r="Y50" s="62">
        <f>IF(ISNA(U50),"",INDEX('Bill Payment and Holidays'!$H$4:$H$1001,U50))</f>
      </c>
      <c r="Z50" s="62" t="e">
        <f ca="1">IF(Z49&gt;0,MATCH(Weekly!Q$6,OFFSET('Bill Payment and Holidays'!$E$4:$E$1001,Z49,0),0)+Z49,"")</f>
        <v>#N/A</v>
      </c>
      <c r="AA50" s="62">
        <f t="shared" si="5"/>
        <v>0</v>
      </c>
      <c r="AB50" s="62">
        <f>IF(ISNA(Z50),"",INDEX('Bill Payment and Holidays'!$F$4:$F$1001,Z50))</f>
      </c>
      <c r="AC50" s="62">
        <f>IF(ISNA(Z50),"",INDEX('Bill Payment and Holidays'!$G$4:$G$1001,Z50))</f>
      </c>
      <c r="AD50" s="62">
        <f>IF(ISNA(Z50),"",INDEX('Bill Payment and Holidays'!$H$4:$H$1001,Z50))</f>
      </c>
      <c r="AE50" s="62" t="e">
        <f ca="1">IF(AE49&gt;0,MATCH(Weekly!T$6,OFFSET('Bill Payment and Holidays'!$E$4:$E$1001,AE49,0),0)+AE49,"")</f>
        <v>#N/A</v>
      </c>
      <c r="AF50" s="62">
        <f t="shared" si="6"/>
        <v>0</v>
      </c>
      <c r="AG50" s="62">
        <f>IF(ISNA(AE50),"",INDEX('Bill Payment and Holidays'!$F$4:$F$1001,AE50))</f>
      </c>
      <c r="AH50" s="62">
        <f>IF(ISNA(AE50),"",INDEX('Bill Payment and Holidays'!$G$4:$G$1001,AE50))</f>
      </c>
      <c r="AI50" s="62">
        <f>IF(ISNA(AE50),"",INDEX('Bill Payment and Holidays'!$H$4:$H$1001,AE50))</f>
      </c>
    </row>
    <row r="51" spans="1:35" ht="12.75">
      <c r="A51" s="62" t="e">
        <f ca="1">IF(A50&gt;0,MATCH(Weekly!B$6,OFFSET('Bill Payment and Holidays'!$E$4:$E$1001,A50,0),0)+A50,"")</f>
        <v>#N/A</v>
      </c>
      <c r="B51" s="62">
        <f t="shared" si="0"/>
        <v>0</v>
      </c>
      <c r="C51" s="62">
        <f>IF(ISNA(A51),"",INDEX('Bill Payment and Holidays'!$F$4:$F$1001,A51))</f>
      </c>
      <c r="D51" s="62">
        <f>IF(ISNA(A51),"",INDEX('Bill Payment and Holidays'!$G$4:$G$1001,A51))</f>
      </c>
      <c r="E51" s="62">
        <f>IF(ISNA(A51),"",INDEX('Bill Payment and Holidays'!$H$4:$H$1001,A51))</f>
      </c>
      <c r="F51" s="62" t="e">
        <f ca="1">IF(F50&gt;0,MATCH(Weekly!E$6,OFFSET('Bill Payment and Holidays'!$E$4:$E$1001,F50,0),0)+F50,"")</f>
        <v>#N/A</v>
      </c>
      <c r="G51" s="62">
        <f t="shared" si="1"/>
        <v>2</v>
      </c>
      <c r="H51" s="62">
        <f>IF(ISNA(F51),"",INDEX('Bill Payment and Holidays'!$F$4:$F$1001,F51))</f>
      </c>
      <c r="I51" s="62">
        <f>IF(ISNA(F51),"",INDEX('Bill Payment and Holidays'!$G$4:$G$1001,F51))</f>
      </c>
      <c r="J51" s="62">
        <f>IF(ISNA(F51),"",INDEX('Bill Payment and Holidays'!$H$4:$H$1001,F51))</f>
      </c>
      <c r="K51" s="62" t="e">
        <f ca="1">IF(K50&gt;0,MATCH(Weekly!H$6,OFFSET('Bill Payment and Holidays'!$E$4:$E$1001,K50,0),0)+K50,"")</f>
        <v>#N/A</v>
      </c>
      <c r="L51" s="62">
        <f t="shared" si="2"/>
        <v>0</v>
      </c>
      <c r="M51" s="62">
        <f>IF(ISNA(K51),"",INDEX('Bill Payment and Holidays'!$F$4:$F$1001,K51))</f>
      </c>
      <c r="N51" s="62">
        <f>IF(ISNA(K51),"",INDEX('Bill Payment and Holidays'!$G$4:$G$1001,K51))</f>
      </c>
      <c r="O51" s="62">
        <f>IF(ISNA(K51),"",INDEX('Bill Payment and Holidays'!$H$4:$H$1001,K51))</f>
      </c>
      <c r="P51" s="62" t="e">
        <f ca="1">IF(P50&gt;0,MATCH(Weekly!K$6,OFFSET('Bill Payment and Holidays'!$E$4:$E$1001,P50,0),0)+P50,"")</f>
        <v>#N/A</v>
      </c>
      <c r="Q51" s="62">
        <f t="shared" si="3"/>
        <v>1</v>
      </c>
      <c r="R51" s="62">
        <f>IF(ISNA(P51),"",INDEX('Bill Payment and Holidays'!$F$4:$F$1001,P51))</f>
      </c>
      <c r="S51" s="62">
        <f>IF(ISNA(P51),"",INDEX('Bill Payment and Holidays'!$G$4:$G$1001,P51))</f>
      </c>
      <c r="T51" s="62">
        <f>IF(ISNA(P51),"",INDEX('Bill Payment and Holidays'!$H$4:$H$1001,P51))</f>
      </c>
      <c r="U51" s="62" t="e">
        <f ca="1">IF(U50&gt;0,MATCH(Weekly!N$6,OFFSET('Bill Payment and Holidays'!$E$4:$E$1001,U50,0),0)+U50,"")</f>
        <v>#N/A</v>
      </c>
      <c r="V51" s="62">
        <f t="shared" si="4"/>
        <v>0</v>
      </c>
      <c r="W51" s="62">
        <f>IF(ISNA(U51),"",INDEX('Bill Payment and Holidays'!$F$4:$F$1001,U51))</f>
      </c>
      <c r="X51" s="62">
        <f>IF(ISNA(U51),"",INDEX('Bill Payment and Holidays'!$G$4:$G$1001,U51))</f>
      </c>
      <c r="Y51" s="62">
        <f>IF(ISNA(U51),"",INDEX('Bill Payment and Holidays'!$H$4:$H$1001,U51))</f>
      </c>
      <c r="Z51" s="62" t="e">
        <f ca="1">IF(Z50&gt;0,MATCH(Weekly!Q$6,OFFSET('Bill Payment and Holidays'!$E$4:$E$1001,Z50,0),0)+Z50,"")</f>
        <v>#N/A</v>
      </c>
      <c r="AA51" s="62">
        <f t="shared" si="5"/>
        <v>0</v>
      </c>
      <c r="AB51" s="62">
        <f>IF(ISNA(Z51),"",INDEX('Bill Payment and Holidays'!$F$4:$F$1001,Z51))</f>
      </c>
      <c r="AC51" s="62">
        <f>IF(ISNA(Z51),"",INDEX('Bill Payment and Holidays'!$G$4:$G$1001,Z51))</f>
      </c>
      <c r="AD51" s="62">
        <f>IF(ISNA(Z51),"",INDEX('Bill Payment and Holidays'!$H$4:$H$1001,Z51))</f>
      </c>
      <c r="AE51" s="62" t="e">
        <f ca="1">IF(AE50&gt;0,MATCH(Weekly!T$6,OFFSET('Bill Payment and Holidays'!$E$4:$E$1001,AE50,0),0)+AE50,"")</f>
        <v>#N/A</v>
      </c>
      <c r="AF51" s="62">
        <f t="shared" si="6"/>
        <v>0</v>
      </c>
      <c r="AG51" s="62">
        <f>IF(ISNA(AE51),"",INDEX('Bill Payment and Holidays'!$F$4:$F$1001,AE51))</f>
      </c>
      <c r="AH51" s="62">
        <f>IF(ISNA(AE51),"",INDEX('Bill Payment and Holidays'!$G$4:$G$1001,AE51))</f>
      </c>
      <c r="AI51" s="62">
        <f>IF(ISNA(AE51),"",INDEX('Bill Payment and Holidays'!$H$4:$H$1001,AE51))</f>
      </c>
    </row>
    <row r="52" spans="1:35" ht="12.75">
      <c r="A52" s="62" t="e">
        <f ca="1">IF(A51&gt;0,MATCH(Weekly!B$6,OFFSET('Bill Payment and Holidays'!$E$4:$E$1001,A51,0),0)+A51,"")</f>
        <v>#N/A</v>
      </c>
      <c r="B52" s="62">
        <f t="shared" si="0"/>
        <v>0</v>
      </c>
      <c r="C52" s="62">
        <f>IF(ISNA(A52),"",INDEX('Bill Payment and Holidays'!$F$4:$F$1001,A52))</f>
      </c>
      <c r="D52" s="62">
        <f>IF(ISNA(A52),"",INDEX('Bill Payment and Holidays'!$G$4:$G$1001,A52))</f>
      </c>
      <c r="E52" s="62">
        <f>IF(ISNA(A52),"",INDEX('Bill Payment and Holidays'!$H$4:$H$1001,A52))</f>
      </c>
      <c r="F52" s="62" t="e">
        <f ca="1">IF(F51&gt;0,MATCH(Weekly!E$6,OFFSET('Bill Payment and Holidays'!$E$4:$E$1001,F51,0),0)+F51,"")</f>
        <v>#N/A</v>
      </c>
      <c r="G52" s="62">
        <f t="shared" si="1"/>
        <v>2</v>
      </c>
      <c r="H52" s="62">
        <f>IF(ISNA(F52),"",INDEX('Bill Payment and Holidays'!$F$4:$F$1001,F52))</f>
      </c>
      <c r="I52" s="62">
        <f>IF(ISNA(F52),"",INDEX('Bill Payment and Holidays'!$G$4:$G$1001,F52))</f>
      </c>
      <c r="J52" s="62">
        <f>IF(ISNA(F52),"",INDEX('Bill Payment and Holidays'!$H$4:$H$1001,F52))</f>
      </c>
      <c r="K52" s="62" t="e">
        <f ca="1">IF(K51&gt;0,MATCH(Weekly!H$6,OFFSET('Bill Payment and Holidays'!$E$4:$E$1001,K51,0),0)+K51,"")</f>
        <v>#N/A</v>
      </c>
      <c r="L52" s="62">
        <f t="shared" si="2"/>
        <v>0</v>
      </c>
      <c r="M52" s="62">
        <f>IF(ISNA(K52),"",INDEX('Bill Payment and Holidays'!$F$4:$F$1001,K52))</f>
      </c>
      <c r="N52" s="62">
        <f>IF(ISNA(K52),"",INDEX('Bill Payment and Holidays'!$G$4:$G$1001,K52))</f>
      </c>
      <c r="O52" s="62">
        <f>IF(ISNA(K52),"",INDEX('Bill Payment and Holidays'!$H$4:$H$1001,K52))</f>
      </c>
      <c r="P52" s="62" t="e">
        <f ca="1">IF(P51&gt;0,MATCH(Weekly!K$6,OFFSET('Bill Payment and Holidays'!$E$4:$E$1001,P51,0),0)+P51,"")</f>
        <v>#N/A</v>
      </c>
      <c r="Q52" s="62">
        <f t="shared" si="3"/>
        <v>1</v>
      </c>
      <c r="R52" s="62">
        <f>IF(ISNA(P52),"",INDEX('Bill Payment and Holidays'!$F$4:$F$1001,P52))</f>
      </c>
      <c r="S52" s="62">
        <f>IF(ISNA(P52),"",INDEX('Bill Payment and Holidays'!$G$4:$G$1001,P52))</f>
      </c>
      <c r="T52" s="62">
        <f>IF(ISNA(P52),"",INDEX('Bill Payment and Holidays'!$H$4:$H$1001,P52))</f>
      </c>
      <c r="U52" s="62" t="e">
        <f ca="1">IF(U51&gt;0,MATCH(Weekly!N$6,OFFSET('Bill Payment and Holidays'!$E$4:$E$1001,U51,0),0)+U51,"")</f>
        <v>#N/A</v>
      </c>
      <c r="V52" s="62">
        <f t="shared" si="4"/>
        <v>0</v>
      </c>
      <c r="W52" s="62">
        <f>IF(ISNA(U52),"",INDEX('Bill Payment and Holidays'!$F$4:$F$1001,U52))</f>
      </c>
      <c r="X52" s="62">
        <f>IF(ISNA(U52),"",INDEX('Bill Payment and Holidays'!$G$4:$G$1001,U52))</f>
      </c>
      <c r="Y52" s="62">
        <f>IF(ISNA(U52),"",INDEX('Bill Payment and Holidays'!$H$4:$H$1001,U52))</f>
      </c>
      <c r="Z52" s="62" t="e">
        <f ca="1">IF(Z51&gt;0,MATCH(Weekly!Q$6,OFFSET('Bill Payment and Holidays'!$E$4:$E$1001,Z51,0),0)+Z51,"")</f>
        <v>#N/A</v>
      </c>
      <c r="AA52" s="62">
        <f t="shared" si="5"/>
        <v>0</v>
      </c>
      <c r="AB52" s="62">
        <f>IF(ISNA(Z52),"",INDEX('Bill Payment and Holidays'!$F$4:$F$1001,Z52))</f>
      </c>
      <c r="AC52" s="62">
        <f>IF(ISNA(Z52),"",INDEX('Bill Payment and Holidays'!$G$4:$G$1001,Z52))</f>
      </c>
      <c r="AD52" s="62">
        <f>IF(ISNA(Z52),"",INDEX('Bill Payment and Holidays'!$H$4:$H$1001,Z52))</f>
      </c>
      <c r="AE52" s="62" t="e">
        <f ca="1">IF(AE51&gt;0,MATCH(Weekly!T$6,OFFSET('Bill Payment and Holidays'!$E$4:$E$1001,AE51,0),0)+AE51,"")</f>
        <v>#N/A</v>
      </c>
      <c r="AF52" s="62">
        <f t="shared" si="6"/>
        <v>0</v>
      </c>
      <c r="AG52" s="62">
        <f>IF(ISNA(AE52),"",INDEX('Bill Payment and Holidays'!$F$4:$F$1001,AE52))</f>
      </c>
      <c r="AH52" s="62">
        <f>IF(ISNA(AE52),"",INDEX('Bill Payment and Holidays'!$G$4:$G$1001,AE52))</f>
      </c>
      <c r="AI52" s="62">
        <f>IF(ISNA(AE52),"",INDEX('Bill Payment and Holidays'!$H$4:$H$1001,AE52))</f>
      </c>
    </row>
    <row r="53" spans="1:35" ht="12.75">
      <c r="A53" s="62" t="e">
        <f ca="1">IF(A52&gt;0,MATCH(Weekly!B$6,OFFSET('Bill Payment and Holidays'!$E$4:$E$1001,A52,0),0)+A52,"")</f>
        <v>#N/A</v>
      </c>
      <c r="B53" s="62">
        <f t="shared" si="0"/>
        <v>0</v>
      </c>
      <c r="C53" s="62">
        <f>IF(ISNA(A53),"",INDEX('Bill Payment and Holidays'!$F$4:$F$1001,A53))</f>
      </c>
      <c r="D53" s="62">
        <f>IF(ISNA(A53),"",INDEX('Bill Payment and Holidays'!$G$4:$G$1001,A53))</f>
      </c>
      <c r="E53" s="62">
        <f>IF(ISNA(A53),"",INDEX('Bill Payment and Holidays'!$H$4:$H$1001,A53))</f>
      </c>
      <c r="F53" s="62" t="e">
        <f ca="1">IF(F52&gt;0,MATCH(Weekly!E$6,OFFSET('Bill Payment and Holidays'!$E$4:$E$1001,F52,0),0)+F52,"")</f>
        <v>#N/A</v>
      </c>
      <c r="G53" s="62">
        <f t="shared" si="1"/>
        <v>2</v>
      </c>
      <c r="H53" s="62">
        <f>IF(ISNA(F53),"",INDEX('Bill Payment and Holidays'!$F$4:$F$1001,F53))</f>
      </c>
      <c r="I53" s="62">
        <f>IF(ISNA(F53),"",INDEX('Bill Payment and Holidays'!$G$4:$G$1001,F53))</f>
      </c>
      <c r="J53" s="62">
        <f>IF(ISNA(F53),"",INDEX('Bill Payment and Holidays'!$H$4:$H$1001,F53))</f>
      </c>
      <c r="K53" s="62" t="e">
        <f ca="1">IF(K52&gt;0,MATCH(Weekly!H$6,OFFSET('Bill Payment and Holidays'!$E$4:$E$1001,K52,0),0)+K52,"")</f>
        <v>#N/A</v>
      </c>
      <c r="L53" s="62">
        <f t="shared" si="2"/>
        <v>0</v>
      </c>
      <c r="M53" s="62">
        <f>IF(ISNA(K53),"",INDEX('Bill Payment and Holidays'!$F$4:$F$1001,K53))</f>
      </c>
      <c r="N53" s="62">
        <f>IF(ISNA(K53),"",INDEX('Bill Payment and Holidays'!$G$4:$G$1001,K53))</f>
      </c>
      <c r="O53" s="62">
        <f>IF(ISNA(K53),"",INDEX('Bill Payment and Holidays'!$H$4:$H$1001,K53))</f>
      </c>
      <c r="P53" s="62" t="e">
        <f ca="1">IF(P52&gt;0,MATCH(Weekly!K$6,OFFSET('Bill Payment and Holidays'!$E$4:$E$1001,P52,0),0)+P52,"")</f>
        <v>#N/A</v>
      </c>
      <c r="Q53" s="62">
        <f t="shared" si="3"/>
        <v>1</v>
      </c>
      <c r="R53" s="62">
        <f>IF(ISNA(P53),"",INDEX('Bill Payment and Holidays'!$F$4:$F$1001,P53))</f>
      </c>
      <c r="S53" s="62">
        <f>IF(ISNA(P53),"",INDEX('Bill Payment and Holidays'!$G$4:$G$1001,P53))</f>
      </c>
      <c r="T53" s="62">
        <f>IF(ISNA(P53),"",INDEX('Bill Payment and Holidays'!$H$4:$H$1001,P53))</f>
      </c>
      <c r="U53" s="62" t="e">
        <f ca="1">IF(U52&gt;0,MATCH(Weekly!N$6,OFFSET('Bill Payment and Holidays'!$E$4:$E$1001,U52,0),0)+U52,"")</f>
        <v>#N/A</v>
      </c>
      <c r="V53" s="62">
        <f t="shared" si="4"/>
        <v>0</v>
      </c>
      <c r="W53" s="62">
        <f>IF(ISNA(U53),"",INDEX('Bill Payment and Holidays'!$F$4:$F$1001,U53))</f>
      </c>
      <c r="X53" s="62">
        <f>IF(ISNA(U53),"",INDEX('Bill Payment and Holidays'!$G$4:$G$1001,U53))</f>
      </c>
      <c r="Y53" s="62">
        <f>IF(ISNA(U53),"",INDEX('Bill Payment and Holidays'!$H$4:$H$1001,U53))</f>
      </c>
      <c r="Z53" s="62" t="e">
        <f ca="1">IF(Z52&gt;0,MATCH(Weekly!Q$6,OFFSET('Bill Payment and Holidays'!$E$4:$E$1001,Z52,0),0)+Z52,"")</f>
        <v>#N/A</v>
      </c>
      <c r="AA53" s="62">
        <f t="shared" si="5"/>
        <v>0</v>
      </c>
      <c r="AB53" s="62">
        <f>IF(ISNA(Z53),"",INDEX('Bill Payment and Holidays'!$F$4:$F$1001,Z53))</f>
      </c>
      <c r="AC53" s="62">
        <f>IF(ISNA(Z53),"",INDEX('Bill Payment and Holidays'!$G$4:$G$1001,Z53))</f>
      </c>
      <c r="AD53" s="62">
        <f>IF(ISNA(Z53),"",INDEX('Bill Payment and Holidays'!$H$4:$H$1001,Z53))</f>
      </c>
      <c r="AE53" s="62" t="e">
        <f ca="1">IF(AE52&gt;0,MATCH(Weekly!T$6,OFFSET('Bill Payment and Holidays'!$E$4:$E$1001,AE52,0),0)+AE52,"")</f>
        <v>#N/A</v>
      </c>
      <c r="AF53" s="62">
        <f t="shared" si="6"/>
        <v>0</v>
      </c>
      <c r="AG53" s="62">
        <f>IF(ISNA(AE53),"",INDEX('Bill Payment and Holidays'!$F$4:$F$1001,AE53))</f>
      </c>
      <c r="AH53" s="62">
        <f>IF(ISNA(AE53),"",INDEX('Bill Payment and Holidays'!$G$4:$G$1001,AE53))</f>
      </c>
      <c r="AI53" s="62">
        <f>IF(ISNA(AE53),"",INDEX('Bill Payment and Holidays'!$H$4:$H$1001,AE53))</f>
      </c>
    </row>
    <row r="54" spans="1:35" ht="12.75">
      <c r="A54" s="62" t="e">
        <f ca="1">IF(A53&gt;0,MATCH(Weekly!B$6,OFFSET('Bill Payment and Holidays'!$E$4:$E$1001,A53,0),0)+A53,"")</f>
        <v>#N/A</v>
      </c>
      <c r="B54" s="62">
        <f t="shared" si="0"/>
        <v>0</v>
      </c>
      <c r="C54" s="62">
        <f>IF(ISNA(A54),"",INDEX('Bill Payment and Holidays'!$F$4:$F$1001,A54))</f>
      </c>
      <c r="D54" s="62">
        <f>IF(ISNA(A54),"",INDEX('Bill Payment and Holidays'!$G$4:$G$1001,A54))</f>
      </c>
      <c r="E54" s="62">
        <f>IF(ISNA(A54),"",INDEX('Bill Payment and Holidays'!$H$4:$H$1001,A54))</f>
      </c>
      <c r="F54" s="62" t="e">
        <f ca="1">IF(F53&gt;0,MATCH(Weekly!E$6,OFFSET('Bill Payment and Holidays'!$E$4:$E$1001,F53,0),0)+F53,"")</f>
        <v>#N/A</v>
      </c>
      <c r="G54" s="62">
        <f t="shared" si="1"/>
        <v>2</v>
      </c>
      <c r="H54" s="62">
        <f>IF(ISNA(F54),"",INDEX('Bill Payment and Holidays'!$F$4:$F$1001,F54))</f>
      </c>
      <c r="I54" s="62">
        <f>IF(ISNA(F54),"",INDEX('Bill Payment and Holidays'!$G$4:$G$1001,F54))</f>
      </c>
      <c r="J54" s="62">
        <f>IF(ISNA(F54),"",INDEX('Bill Payment and Holidays'!$H$4:$H$1001,F54))</f>
      </c>
      <c r="K54" s="62" t="e">
        <f ca="1">IF(K53&gt;0,MATCH(Weekly!H$6,OFFSET('Bill Payment and Holidays'!$E$4:$E$1001,K53,0),0)+K53,"")</f>
        <v>#N/A</v>
      </c>
      <c r="L54" s="62">
        <f t="shared" si="2"/>
        <v>0</v>
      </c>
      <c r="M54" s="62">
        <f>IF(ISNA(K54),"",INDEX('Bill Payment and Holidays'!$F$4:$F$1001,K54))</f>
      </c>
      <c r="N54" s="62">
        <f>IF(ISNA(K54),"",INDEX('Bill Payment and Holidays'!$G$4:$G$1001,K54))</f>
      </c>
      <c r="O54" s="62">
        <f>IF(ISNA(K54),"",INDEX('Bill Payment and Holidays'!$H$4:$H$1001,K54))</f>
      </c>
      <c r="P54" s="62" t="e">
        <f ca="1">IF(P53&gt;0,MATCH(Weekly!K$6,OFFSET('Bill Payment and Holidays'!$E$4:$E$1001,P53,0),0)+P53,"")</f>
        <v>#N/A</v>
      </c>
      <c r="Q54" s="62">
        <f t="shared" si="3"/>
        <v>1</v>
      </c>
      <c r="R54" s="62">
        <f>IF(ISNA(P54),"",INDEX('Bill Payment and Holidays'!$F$4:$F$1001,P54))</f>
      </c>
      <c r="S54" s="62">
        <f>IF(ISNA(P54),"",INDEX('Bill Payment and Holidays'!$G$4:$G$1001,P54))</f>
      </c>
      <c r="T54" s="62">
        <f>IF(ISNA(P54),"",INDEX('Bill Payment and Holidays'!$H$4:$H$1001,P54))</f>
      </c>
      <c r="U54" s="62" t="e">
        <f ca="1">IF(U53&gt;0,MATCH(Weekly!N$6,OFFSET('Bill Payment and Holidays'!$E$4:$E$1001,U53,0),0)+U53,"")</f>
        <v>#N/A</v>
      </c>
      <c r="V54" s="62">
        <f t="shared" si="4"/>
        <v>0</v>
      </c>
      <c r="W54" s="62">
        <f>IF(ISNA(U54),"",INDEX('Bill Payment and Holidays'!$F$4:$F$1001,U54))</f>
      </c>
      <c r="X54" s="62">
        <f>IF(ISNA(U54),"",INDEX('Bill Payment and Holidays'!$G$4:$G$1001,U54))</f>
      </c>
      <c r="Y54" s="62">
        <f>IF(ISNA(U54),"",INDEX('Bill Payment and Holidays'!$H$4:$H$1001,U54))</f>
      </c>
      <c r="Z54" s="62" t="e">
        <f ca="1">IF(Z53&gt;0,MATCH(Weekly!Q$6,OFFSET('Bill Payment and Holidays'!$E$4:$E$1001,Z53,0),0)+Z53,"")</f>
        <v>#N/A</v>
      </c>
      <c r="AA54" s="62">
        <f t="shared" si="5"/>
        <v>0</v>
      </c>
      <c r="AB54" s="62">
        <f>IF(ISNA(Z54),"",INDEX('Bill Payment and Holidays'!$F$4:$F$1001,Z54))</f>
      </c>
      <c r="AC54" s="62">
        <f>IF(ISNA(Z54),"",INDEX('Bill Payment and Holidays'!$G$4:$G$1001,Z54))</f>
      </c>
      <c r="AD54" s="62">
        <f>IF(ISNA(Z54),"",INDEX('Bill Payment and Holidays'!$H$4:$H$1001,Z54))</f>
      </c>
      <c r="AE54" s="62" t="e">
        <f ca="1">IF(AE53&gt;0,MATCH(Weekly!T$6,OFFSET('Bill Payment and Holidays'!$E$4:$E$1001,AE53,0),0)+AE53,"")</f>
        <v>#N/A</v>
      </c>
      <c r="AF54" s="62">
        <f t="shared" si="6"/>
        <v>0</v>
      </c>
      <c r="AG54" s="62">
        <f>IF(ISNA(AE54),"",INDEX('Bill Payment and Holidays'!$F$4:$F$1001,AE54))</f>
      </c>
      <c r="AH54" s="62">
        <f>IF(ISNA(AE54),"",INDEX('Bill Payment and Holidays'!$G$4:$G$1001,AE54))</f>
      </c>
      <c r="AI54" s="62">
        <f>IF(ISNA(AE54),"",INDEX('Bill Payment and Holidays'!$H$4:$H$1001,AE54))</f>
      </c>
    </row>
    <row r="55" spans="1:35" ht="12.75">
      <c r="A55" s="62" t="e">
        <f ca="1">IF(A54&gt;0,MATCH(Weekly!B$6,OFFSET('Bill Payment and Holidays'!$E$4:$E$1001,A54,0),0)+A54,"")</f>
        <v>#N/A</v>
      </c>
      <c r="B55" s="62">
        <f t="shared" si="0"/>
        <v>0</v>
      </c>
      <c r="C55" s="62">
        <f>IF(ISNA(A55),"",INDEX('Bill Payment and Holidays'!$F$4:$F$1001,A55))</f>
      </c>
      <c r="D55" s="62">
        <f>IF(ISNA(A55),"",INDEX('Bill Payment and Holidays'!$G$4:$G$1001,A55))</f>
      </c>
      <c r="E55" s="62">
        <f>IF(ISNA(A55),"",INDEX('Bill Payment and Holidays'!$H$4:$H$1001,A55))</f>
      </c>
      <c r="F55" s="62" t="e">
        <f ca="1">IF(F54&gt;0,MATCH(Weekly!E$6,OFFSET('Bill Payment and Holidays'!$E$4:$E$1001,F54,0),0)+F54,"")</f>
        <v>#N/A</v>
      </c>
      <c r="G55" s="62">
        <f t="shared" si="1"/>
        <v>2</v>
      </c>
      <c r="H55" s="62">
        <f>IF(ISNA(F55),"",INDEX('Bill Payment and Holidays'!$F$4:$F$1001,F55))</f>
      </c>
      <c r="I55" s="62">
        <f>IF(ISNA(F55),"",INDEX('Bill Payment and Holidays'!$G$4:$G$1001,F55))</f>
      </c>
      <c r="J55" s="62">
        <f>IF(ISNA(F55),"",INDEX('Bill Payment and Holidays'!$H$4:$H$1001,F55))</f>
      </c>
      <c r="K55" s="62" t="e">
        <f ca="1">IF(K54&gt;0,MATCH(Weekly!H$6,OFFSET('Bill Payment and Holidays'!$E$4:$E$1001,K54,0),0)+K54,"")</f>
        <v>#N/A</v>
      </c>
      <c r="L55" s="62">
        <f t="shared" si="2"/>
        <v>0</v>
      </c>
      <c r="M55" s="62">
        <f>IF(ISNA(K55),"",INDEX('Bill Payment and Holidays'!$F$4:$F$1001,K55))</f>
      </c>
      <c r="N55" s="62">
        <f>IF(ISNA(K55),"",INDEX('Bill Payment and Holidays'!$G$4:$G$1001,K55))</f>
      </c>
      <c r="O55" s="62">
        <f>IF(ISNA(K55),"",INDEX('Bill Payment and Holidays'!$H$4:$H$1001,K55))</f>
      </c>
      <c r="P55" s="62" t="e">
        <f ca="1">IF(P54&gt;0,MATCH(Weekly!K$6,OFFSET('Bill Payment and Holidays'!$E$4:$E$1001,P54,0),0)+P54,"")</f>
        <v>#N/A</v>
      </c>
      <c r="Q55" s="62">
        <f t="shared" si="3"/>
        <v>1</v>
      </c>
      <c r="R55" s="62">
        <f>IF(ISNA(P55),"",INDEX('Bill Payment and Holidays'!$F$4:$F$1001,P55))</f>
      </c>
      <c r="S55" s="62">
        <f>IF(ISNA(P55),"",INDEX('Bill Payment and Holidays'!$G$4:$G$1001,P55))</f>
      </c>
      <c r="T55" s="62">
        <f>IF(ISNA(P55),"",INDEX('Bill Payment and Holidays'!$H$4:$H$1001,P55))</f>
      </c>
      <c r="U55" s="62" t="e">
        <f ca="1">IF(U54&gt;0,MATCH(Weekly!N$6,OFFSET('Bill Payment and Holidays'!$E$4:$E$1001,U54,0),0)+U54,"")</f>
        <v>#N/A</v>
      </c>
      <c r="V55" s="62">
        <f t="shared" si="4"/>
        <v>0</v>
      </c>
      <c r="W55" s="62">
        <f>IF(ISNA(U55),"",INDEX('Bill Payment and Holidays'!$F$4:$F$1001,U55))</f>
      </c>
      <c r="X55" s="62">
        <f>IF(ISNA(U55),"",INDEX('Bill Payment and Holidays'!$G$4:$G$1001,U55))</f>
      </c>
      <c r="Y55" s="62">
        <f>IF(ISNA(U55),"",INDEX('Bill Payment and Holidays'!$H$4:$H$1001,U55))</f>
      </c>
      <c r="Z55" s="62" t="e">
        <f ca="1">IF(Z54&gt;0,MATCH(Weekly!Q$6,OFFSET('Bill Payment and Holidays'!$E$4:$E$1001,Z54,0),0)+Z54,"")</f>
        <v>#N/A</v>
      </c>
      <c r="AA55" s="62">
        <f t="shared" si="5"/>
        <v>0</v>
      </c>
      <c r="AB55" s="62">
        <f>IF(ISNA(Z55),"",INDEX('Bill Payment and Holidays'!$F$4:$F$1001,Z55))</f>
      </c>
      <c r="AC55" s="62">
        <f>IF(ISNA(Z55),"",INDEX('Bill Payment and Holidays'!$G$4:$G$1001,Z55))</f>
      </c>
      <c r="AD55" s="62">
        <f>IF(ISNA(Z55),"",INDEX('Bill Payment and Holidays'!$H$4:$H$1001,Z55))</f>
      </c>
      <c r="AE55" s="62" t="e">
        <f ca="1">IF(AE54&gt;0,MATCH(Weekly!T$6,OFFSET('Bill Payment and Holidays'!$E$4:$E$1001,AE54,0),0)+AE54,"")</f>
        <v>#N/A</v>
      </c>
      <c r="AF55" s="62">
        <f t="shared" si="6"/>
        <v>0</v>
      </c>
      <c r="AG55" s="62">
        <f>IF(ISNA(AE55),"",INDEX('Bill Payment and Holidays'!$F$4:$F$1001,AE55))</f>
      </c>
      <c r="AH55" s="62">
        <f>IF(ISNA(AE55),"",INDEX('Bill Payment and Holidays'!$G$4:$G$1001,AE55))</f>
      </c>
      <c r="AI55" s="62">
        <f>IF(ISNA(AE55),"",INDEX('Bill Payment and Holidays'!$H$4:$H$1001,AE55))</f>
      </c>
    </row>
    <row r="56" spans="1:35" ht="12.75">
      <c r="A56" s="62" t="e">
        <f ca="1">IF(A55&gt;0,MATCH(Weekly!B$6,OFFSET('Bill Payment and Holidays'!$E$4:$E$1001,A55,0),0)+A55,"")</f>
        <v>#N/A</v>
      </c>
      <c r="B56" s="62">
        <f t="shared" si="0"/>
        <v>0</v>
      </c>
      <c r="C56" s="62">
        <f>IF(ISNA(A56),"",INDEX('Bill Payment and Holidays'!$F$4:$F$1001,A56))</f>
      </c>
      <c r="D56" s="62">
        <f>IF(ISNA(A56),"",INDEX('Bill Payment and Holidays'!$G$4:$G$1001,A56))</f>
      </c>
      <c r="E56" s="62">
        <f>IF(ISNA(A56),"",INDEX('Bill Payment and Holidays'!$H$4:$H$1001,A56))</f>
      </c>
      <c r="F56" s="62" t="e">
        <f ca="1">IF(F55&gt;0,MATCH(Weekly!E$6,OFFSET('Bill Payment and Holidays'!$E$4:$E$1001,F55,0),0)+F55,"")</f>
        <v>#N/A</v>
      </c>
      <c r="G56" s="62">
        <f t="shared" si="1"/>
        <v>2</v>
      </c>
      <c r="H56" s="62">
        <f>IF(ISNA(F56),"",INDEX('Bill Payment and Holidays'!$F$4:$F$1001,F56))</f>
      </c>
      <c r="I56" s="62">
        <f>IF(ISNA(F56),"",INDEX('Bill Payment and Holidays'!$G$4:$G$1001,F56))</f>
      </c>
      <c r="J56" s="62">
        <f>IF(ISNA(F56),"",INDEX('Bill Payment and Holidays'!$H$4:$H$1001,F56))</f>
      </c>
      <c r="K56" s="62" t="e">
        <f ca="1">IF(K55&gt;0,MATCH(Weekly!H$6,OFFSET('Bill Payment and Holidays'!$E$4:$E$1001,K55,0),0)+K55,"")</f>
        <v>#N/A</v>
      </c>
      <c r="L56" s="62">
        <f t="shared" si="2"/>
        <v>0</v>
      </c>
      <c r="M56" s="62">
        <f>IF(ISNA(K56),"",INDEX('Bill Payment and Holidays'!$F$4:$F$1001,K56))</f>
      </c>
      <c r="N56" s="62">
        <f>IF(ISNA(K56),"",INDEX('Bill Payment and Holidays'!$G$4:$G$1001,K56))</f>
      </c>
      <c r="O56" s="62">
        <f>IF(ISNA(K56),"",INDEX('Bill Payment and Holidays'!$H$4:$H$1001,K56))</f>
      </c>
      <c r="P56" s="62" t="e">
        <f ca="1">IF(P55&gt;0,MATCH(Weekly!K$6,OFFSET('Bill Payment and Holidays'!$E$4:$E$1001,P55,0),0)+P55,"")</f>
        <v>#N/A</v>
      </c>
      <c r="Q56" s="62">
        <f t="shared" si="3"/>
        <v>1</v>
      </c>
      <c r="R56" s="62">
        <f>IF(ISNA(P56),"",INDEX('Bill Payment and Holidays'!$F$4:$F$1001,P56))</f>
      </c>
      <c r="S56" s="62">
        <f>IF(ISNA(P56),"",INDEX('Bill Payment and Holidays'!$G$4:$G$1001,P56))</f>
      </c>
      <c r="T56" s="62">
        <f>IF(ISNA(P56),"",INDEX('Bill Payment and Holidays'!$H$4:$H$1001,P56))</f>
      </c>
      <c r="U56" s="62" t="e">
        <f ca="1">IF(U55&gt;0,MATCH(Weekly!N$6,OFFSET('Bill Payment and Holidays'!$E$4:$E$1001,U55,0),0)+U55,"")</f>
        <v>#N/A</v>
      </c>
      <c r="V56" s="62">
        <f t="shared" si="4"/>
        <v>0</v>
      </c>
      <c r="W56" s="62">
        <f>IF(ISNA(U56),"",INDEX('Bill Payment and Holidays'!$F$4:$F$1001,U56))</f>
      </c>
      <c r="X56" s="62">
        <f>IF(ISNA(U56),"",INDEX('Bill Payment and Holidays'!$G$4:$G$1001,U56))</f>
      </c>
      <c r="Y56" s="62">
        <f>IF(ISNA(U56),"",INDEX('Bill Payment and Holidays'!$H$4:$H$1001,U56))</f>
      </c>
      <c r="Z56" s="62" t="e">
        <f ca="1">IF(Z55&gt;0,MATCH(Weekly!Q$6,OFFSET('Bill Payment and Holidays'!$E$4:$E$1001,Z55,0),0)+Z55,"")</f>
        <v>#N/A</v>
      </c>
      <c r="AA56" s="62">
        <f t="shared" si="5"/>
        <v>0</v>
      </c>
      <c r="AB56" s="62">
        <f>IF(ISNA(Z56),"",INDEX('Bill Payment and Holidays'!$F$4:$F$1001,Z56))</f>
      </c>
      <c r="AC56" s="62">
        <f>IF(ISNA(Z56),"",INDEX('Bill Payment and Holidays'!$G$4:$G$1001,Z56))</f>
      </c>
      <c r="AD56" s="62">
        <f>IF(ISNA(Z56),"",INDEX('Bill Payment and Holidays'!$H$4:$H$1001,Z56))</f>
      </c>
      <c r="AE56" s="62" t="e">
        <f ca="1">IF(AE55&gt;0,MATCH(Weekly!T$6,OFFSET('Bill Payment and Holidays'!$E$4:$E$1001,AE55,0),0)+AE55,"")</f>
        <v>#N/A</v>
      </c>
      <c r="AF56" s="62">
        <f t="shared" si="6"/>
        <v>0</v>
      </c>
      <c r="AG56" s="62">
        <f>IF(ISNA(AE56),"",INDEX('Bill Payment and Holidays'!$F$4:$F$1001,AE56))</f>
      </c>
      <c r="AH56" s="62">
        <f>IF(ISNA(AE56),"",INDEX('Bill Payment and Holidays'!$G$4:$G$1001,AE56))</f>
      </c>
      <c r="AI56" s="62">
        <f>IF(ISNA(AE56),"",INDEX('Bill Payment and Holidays'!$H$4:$H$1001,AE56))</f>
      </c>
    </row>
    <row r="57" spans="1:35" ht="12.75">
      <c r="A57" s="62" t="e">
        <f ca="1">IF(A56&gt;0,MATCH(Weekly!B$6,OFFSET('Bill Payment and Holidays'!$E$4:$E$1001,A56,0),0)+A56,"")</f>
        <v>#N/A</v>
      </c>
      <c r="B57" s="62">
        <f t="shared" si="0"/>
        <v>0</v>
      </c>
      <c r="C57" s="62">
        <f>IF(ISNA(A57),"",INDEX('Bill Payment and Holidays'!$F$4:$F$1001,A57))</f>
      </c>
      <c r="D57" s="62">
        <f>IF(ISNA(A57),"",INDEX('Bill Payment and Holidays'!$G$4:$G$1001,A57))</f>
      </c>
      <c r="E57" s="62">
        <f>IF(ISNA(A57),"",INDEX('Bill Payment and Holidays'!$H$4:$H$1001,A57))</f>
      </c>
      <c r="F57" s="62" t="e">
        <f ca="1">IF(F56&gt;0,MATCH(Weekly!E$6,OFFSET('Bill Payment and Holidays'!$E$4:$E$1001,F56,0),0)+F56,"")</f>
        <v>#N/A</v>
      </c>
      <c r="G57" s="62">
        <f t="shared" si="1"/>
        <v>2</v>
      </c>
      <c r="H57" s="62">
        <f>IF(ISNA(F57),"",INDEX('Bill Payment and Holidays'!$F$4:$F$1001,F57))</f>
      </c>
      <c r="I57" s="62">
        <f>IF(ISNA(F57),"",INDEX('Bill Payment and Holidays'!$G$4:$G$1001,F57))</f>
      </c>
      <c r="J57" s="62">
        <f>IF(ISNA(F57),"",INDEX('Bill Payment and Holidays'!$H$4:$H$1001,F57))</f>
      </c>
      <c r="K57" s="62" t="e">
        <f ca="1">IF(K56&gt;0,MATCH(Weekly!H$6,OFFSET('Bill Payment and Holidays'!$E$4:$E$1001,K56,0),0)+K56,"")</f>
        <v>#N/A</v>
      </c>
      <c r="L57" s="62">
        <f t="shared" si="2"/>
        <v>0</v>
      </c>
      <c r="M57" s="62">
        <f>IF(ISNA(K57),"",INDEX('Bill Payment and Holidays'!$F$4:$F$1001,K57))</f>
      </c>
      <c r="N57" s="62">
        <f>IF(ISNA(K57),"",INDEX('Bill Payment and Holidays'!$G$4:$G$1001,K57))</f>
      </c>
      <c r="O57" s="62">
        <f>IF(ISNA(K57),"",INDEX('Bill Payment and Holidays'!$H$4:$H$1001,K57))</f>
      </c>
      <c r="P57" s="62" t="e">
        <f ca="1">IF(P56&gt;0,MATCH(Weekly!K$6,OFFSET('Bill Payment and Holidays'!$E$4:$E$1001,P56,0),0)+P56,"")</f>
        <v>#N/A</v>
      </c>
      <c r="Q57" s="62">
        <f t="shared" si="3"/>
        <v>1</v>
      </c>
      <c r="R57" s="62">
        <f>IF(ISNA(P57),"",INDEX('Bill Payment and Holidays'!$F$4:$F$1001,P57))</f>
      </c>
      <c r="S57" s="62">
        <f>IF(ISNA(P57),"",INDEX('Bill Payment and Holidays'!$G$4:$G$1001,P57))</f>
      </c>
      <c r="T57" s="62">
        <f>IF(ISNA(P57),"",INDEX('Bill Payment and Holidays'!$H$4:$H$1001,P57))</f>
      </c>
      <c r="U57" s="62" t="e">
        <f ca="1">IF(U56&gt;0,MATCH(Weekly!N$6,OFFSET('Bill Payment and Holidays'!$E$4:$E$1001,U56,0),0)+U56,"")</f>
        <v>#N/A</v>
      </c>
      <c r="V57" s="62">
        <f t="shared" si="4"/>
        <v>0</v>
      </c>
      <c r="W57" s="62">
        <f>IF(ISNA(U57),"",INDEX('Bill Payment and Holidays'!$F$4:$F$1001,U57))</f>
      </c>
      <c r="X57" s="62">
        <f>IF(ISNA(U57),"",INDEX('Bill Payment and Holidays'!$G$4:$G$1001,U57))</f>
      </c>
      <c r="Y57" s="62">
        <f>IF(ISNA(U57),"",INDEX('Bill Payment and Holidays'!$H$4:$H$1001,U57))</f>
      </c>
      <c r="Z57" s="62" t="e">
        <f ca="1">IF(Z56&gt;0,MATCH(Weekly!Q$6,OFFSET('Bill Payment and Holidays'!$E$4:$E$1001,Z56,0),0)+Z56,"")</f>
        <v>#N/A</v>
      </c>
      <c r="AA57" s="62">
        <f t="shared" si="5"/>
        <v>0</v>
      </c>
      <c r="AB57" s="62">
        <f>IF(ISNA(Z57),"",INDEX('Bill Payment and Holidays'!$F$4:$F$1001,Z57))</f>
      </c>
      <c r="AC57" s="62">
        <f>IF(ISNA(Z57),"",INDEX('Bill Payment and Holidays'!$G$4:$G$1001,Z57))</f>
      </c>
      <c r="AD57" s="62">
        <f>IF(ISNA(Z57),"",INDEX('Bill Payment and Holidays'!$H$4:$H$1001,Z57))</f>
      </c>
      <c r="AE57" s="62" t="e">
        <f ca="1">IF(AE56&gt;0,MATCH(Weekly!T$6,OFFSET('Bill Payment and Holidays'!$E$4:$E$1001,AE56,0),0)+AE56,"")</f>
        <v>#N/A</v>
      </c>
      <c r="AF57" s="62">
        <f t="shared" si="6"/>
        <v>0</v>
      </c>
      <c r="AG57" s="62">
        <f>IF(ISNA(AE57),"",INDEX('Bill Payment and Holidays'!$F$4:$F$1001,AE57))</f>
      </c>
      <c r="AH57" s="62">
        <f>IF(ISNA(AE57),"",INDEX('Bill Payment and Holidays'!$G$4:$G$1001,AE57))</f>
      </c>
      <c r="AI57" s="62">
        <f>IF(ISNA(AE57),"",INDEX('Bill Payment and Holidays'!$H$4:$H$1001,AE57))</f>
      </c>
    </row>
    <row r="58" spans="1:35" ht="12.75">
      <c r="A58" s="62" t="e">
        <f ca="1">IF(A57&gt;0,MATCH(Weekly!B$6,OFFSET('Bill Payment and Holidays'!$E$4:$E$1001,A57,0),0)+A57,"")</f>
        <v>#N/A</v>
      </c>
      <c r="B58" s="62">
        <f t="shared" si="0"/>
        <v>0</v>
      </c>
      <c r="C58" s="62">
        <f>IF(ISNA(A58),"",INDEX('Bill Payment and Holidays'!$F$4:$F$1001,A58))</f>
      </c>
      <c r="D58" s="62">
        <f>IF(ISNA(A58),"",INDEX('Bill Payment and Holidays'!$G$4:$G$1001,A58))</f>
      </c>
      <c r="E58" s="62">
        <f>IF(ISNA(A58),"",INDEX('Bill Payment and Holidays'!$H$4:$H$1001,A58))</f>
      </c>
      <c r="F58" s="62" t="e">
        <f ca="1">IF(F57&gt;0,MATCH(Weekly!E$6,OFFSET('Bill Payment and Holidays'!$E$4:$E$1001,F57,0),0)+F57,"")</f>
        <v>#N/A</v>
      </c>
      <c r="G58" s="62">
        <f t="shared" si="1"/>
        <v>2</v>
      </c>
      <c r="H58" s="62">
        <f>IF(ISNA(F58),"",INDEX('Bill Payment and Holidays'!$F$4:$F$1001,F58))</f>
      </c>
      <c r="I58" s="62">
        <f>IF(ISNA(F58),"",INDEX('Bill Payment and Holidays'!$G$4:$G$1001,F58))</f>
      </c>
      <c r="J58" s="62">
        <f>IF(ISNA(F58),"",INDEX('Bill Payment and Holidays'!$H$4:$H$1001,F58))</f>
      </c>
      <c r="K58" s="62" t="e">
        <f ca="1">IF(K57&gt;0,MATCH(Weekly!H$6,OFFSET('Bill Payment and Holidays'!$E$4:$E$1001,K57,0),0)+K57,"")</f>
        <v>#N/A</v>
      </c>
      <c r="L58" s="62">
        <f t="shared" si="2"/>
        <v>0</v>
      </c>
      <c r="M58" s="62">
        <f>IF(ISNA(K58),"",INDEX('Bill Payment and Holidays'!$F$4:$F$1001,K58))</f>
      </c>
      <c r="N58" s="62">
        <f>IF(ISNA(K58),"",INDEX('Bill Payment and Holidays'!$G$4:$G$1001,K58))</f>
      </c>
      <c r="O58" s="62">
        <f>IF(ISNA(K58),"",INDEX('Bill Payment and Holidays'!$H$4:$H$1001,K58))</f>
      </c>
      <c r="P58" s="62" t="e">
        <f ca="1">IF(P57&gt;0,MATCH(Weekly!K$6,OFFSET('Bill Payment and Holidays'!$E$4:$E$1001,P57,0),0)+P57,"")</f>
        <v>#N/A</v>
      </c>
      <c r="Q58" s="62">
        <f t="shared" si="3"/>
        <v>1</v>
      </c>
      <c r="R58" s="62">
        <f>IF(ISNA(P58),"",INDEX('Bill Payment and Holidays'!$F$4:$F$1001,P58))</f>
      </c>
      <c r="S58" s="62">
        <f>IF(ISNA(P58),"",INDEX('Bill Payment and Holidays'!$G$4:$G$1001,P58))</f>
      </c>
      <c r="T58" s="62">
        <f>IF(ISNA(P58),"",INDEX('Bill Payment and Holidays'!$H$4:$H$1001,P58))</f>
      </c>
      <c r="U58" s="62" t="e">
        <f ca="1">IF(U57&gt;0,MATCH(Weekly!N$6,OFFSET('Bill Payment and Holidays'!$E$4:$E$1001,U57,0),0)+U57,"")</f>
        <v>#N/A</v>
      </c>
      <c r="V58" s="62">
        <f t="shared" si="4"/>
        <v>0</v>
      </c>
      <c r="W58" s="62">
        <f>IF(ISNA(U58),"",INDEX('Bill Payment and Holidays'!$F$4:$F$1001,U58))</f>
      </c>
      <c r="X58" s="62">
        <f>IF(ISNA(U58),"",INDEX('Bill Payment and Holidays'!$G$4:$G$1001,U58))</f>
      </c>
      <c r="Y58" s="62">
        <f>IF(ISNA(U58),"",INDEX('Bill Payment and Holidays'!$H$4:$H$1001,U58))</f>
      </c>
      <c r="Z58" s="62" t="e">
        <f ca="1">IF(Z57&gt;0,MATCH(Weekly!Q$6,OFFSET('Bill Payment and Holidays'!$E$4:$E$1001,Z57,0),0)+Z57,"")</f>
        <v>#N/A</v>
      </c>
      <c r="AA58" s="62">
        <f t="shared" si="5"/>
        <v>0</v>
      </c>
      <c r="AB58" s="62">
        <f>IF(ISNA(Z58),"",INDEX('Bill Payment and Holidays'!$F$4:$F$1001,Z58))</f>
      </c>
      <c r="AC58" s="62">
        <f>IF(ISNA(Z58),"",INDEX('Bill Payment and Holidays'!$G$4:$G$1001,Z58))</f>
      </c>
      <c r="AD58" s="62">
        <f>IF(ISNA(Z58),"",INDEX('Bill Payment and Holidays'!$H$4:$H$1001,Z58))</f>
      </c>
      <c r="AE58" s="62" t="e">
        <f ca="1">IF(AE57&gt;0,MATCH(Weekly!T$6,OFFSET('Bill Payment and Holidays'!$E$4:$E$1001,AE57,0),0)+AE57,"")</f>
        <v>#N/A</v>
      </c>
      <c r="AF58" s="62">
        <f t="shared" si="6"/>
        <v>0</v>
      </c>
      <c r="AG58" s="62">
        <f>IF(ISNA(AE58),"",INDEX('Bill Payment and Holidays'!$F$4:$F$1001,AE58))</f>
      </c>
      <c r="AH58" s="62">
        <f>IF(ISNA(AE58),"",INDEX('Bill Payment and Holidays'!$G$4:$G$1001,AE58))</f>
      </c>
      <c r="AI58" s="62">
        <f>IF(ISNA(AE58),"",INDEX('Bill Payment and Holidays'!$H$4:$H$1001,AE58))</f>
      </c>
    </row>
    <row r="59" spans="1:35" ht="12.75">
      <c r="A59" s="62" t="e">
        <f ca="1">IF(A58&gt;0,MATCH(Weekly!B$6,OFFSET('Bill Payment and Holidays'!$E$4:$E$1001,A58,0),0)+A58,"")</f>
        <v>#N/A</v>
      </c>
      <c r="B59" s="62">
        <f t="shared" si="0"/>
        <v>0</v>
      </c>
      <c r="C59" s="62">
        <f>IF(ISNA(A59),"",INDEX('Bill Payment and Holidays'!$F$4:$F$1001,A59))</f>
      </c>
      <c r="D59" s="62">
        <f>IF(ISNA(A59),"",INDEX('Bill Payment and Holidays'!$G$4:$G$1001,A59))</f>
      </c>
      <c r="E59" s="62">
        <f>IF(ISNA(A59),"",INDEX('Bill Payment and Holidays'!$H$4:$H$1001,A59))</f>
      </c>
      <c r="F59" s="62" t="e">
        <f ca="1">IF(F58&gt;0,MATCH(Weekly!E$6,OFFSET('Bill Payment and Holidays'!$E$4:$E$1001,F58,0),0)+F58,"")</f>
        <v>#N/A</v>
      </c>
      <c r="G59" s="62">
        <f t="shared" si="1"/>
        <v>2</v>
      </c>
      <c r="H59" s="62">
        <f>IF(ISNA(F59),"",INDEX('Bill Payment and Holidays'!$F$4:$F$1001,F59))</f>
      </c>
      <c r="I59" s="62">
        <f>IF(ISNA(F59),"",INDEX('Bill Payment and Holidays'!$G$4:$G$1001,F59))</f>
      </c>
      <c r="J59" s="62">
        <f>IF(ISNA(F59),"",INDEX('Bill Payment and Holidays'!$H$4:$H$1001,F59))</f>
      </c>
      <c r="K59" s="62" t="e">
        <f ca="1">IF(K58&gt;0,MATCH(Weekly!H$6,OFFSET('Bill Payment and Holidays'!$E$4:$E$1001,K58,0),0)+K58,"")</f>
        <v>#N/A</v>
      </c>
      <c r="L59" s="62">
        <f t="shared" si="2"/>
        <v>0</v>
      </c>
      <c r="M59" s="62">
        <f>IF(ISNA(K59),"",INDEX('Bill Payment and Holidays'!$F$4:$F$1001,K59))</f>
      </c>
      <c r="N59" s="62">
        <f>IF(ISNA(K59),"",INDEX('Bill Payment and Holidays'!$G$4:$G$1001,K59))</f>
      </c>
      <c r="O59" s="62">
        <f>IF(ISNA(K59),"",INDEX('Bill Payment and Holidays'!$H$4:$H$1001,K59))</f>
      </c>
      <c r="P59" s="62" t="e">
        <f ca="1">IF(P58&gt;0,MATCH(Weekly!K$6,OFFSET('Bill Payment and Holidays'!$E$4:$E$1001,P58,0),0)+P58,"")</f>
        <v>#N/A</v>
      </c>
      <c r="Q59" s="62">
        <f t="shared" si="3"/>
        <v>1</v>
      </c>
      <c r="R59" s="62">
        <f>IF(ISNA(P59),"",INDEX('Bill Payment and Holidays'!$F$4:$F$1001,P59))</f>
      </c>
      <c r="S59" s="62">
        <f>IF(ISNA(P59),"",INDEX('Bill Payment and Holidays'!$G$4:$G$1001,P59))</f>
      </c>
      <c r="T59" s="62">
        <f>IF(ISNA(P59),"",INDEX('Bill Payment and Holidays'!$H$4:$H$1001,P59))</f>
      </c>
      <c r="U59" s="62" t="e">
        <f ca="1">IF(U58&gt;0,MATCH(Weekly!N$6,OFFSET('Bill Payment and Holidays'!$E$4:$E$1001,U58,0),0)+U58,"")</f>
        <v>#N/A</v>
      </c>
      <c r="V59" s="62">
        <f t="shared" si="4"/>
        <v>0</v>
      </c>
      <c r="W59" s="62">
        <f>IF(ISNA(U59),"",INDEX('Bill Payment and Holidays'!$F$4:$F$1001,U59))</f>
      </c>
      <c r="X59" s="62">
        <f>IF(ISNA(U59),"",INDEX('Bill Payment and Holidays'!$G$4:$G$1001,U59))</f>
      </c>
      <c r="Y59" s="62">
        <f>IF(ISNA(U59),"",INDEX('Bill Payment and Holidays'!$H$4:$H$1001,U59))</f>
      </c>
      <c r="Z59" s="62" t="e">
        <f ca="1">IF(Z58&gt;0,MATCH(Weekly!Q$6,OFFSET('Bill Payment and Holidays'!$E$4:$E$1001,Z58,0),0)+Z58,"")</f>
        <v>#N/A</v>
      </c>
      <c r="AA59" s="62">
        <f t="shared" si="5"/>
        <v>0</v>
      </c>
      <c r="AB59" s="62">
        <f>IF(ISNA(Z59),"",INDEX('Bill Payment and Holidays'!$F$4:$F$1001,Z59))</f>
      </c>
      <c r="AC59" s="62">
        <f>IF(ISNA(Z59),"",INDEX('Bill Payment and Holidays'!$G$4:$G$1001,Z59))</f>
      </c>
      <c r="AD59" s="62">
        <f>IF(ISNA(Z59),"",INDEX('Bill Payment and Holidays'!$H$4:$H$1001,Z59))</f>
      </c>
      <c r="AE59" s="62" t="e">
        <f ca="1">IF(AE58&gt;0,MATCH(Weekly!T$6,OFFSET('Bill Payment and Holidays'!$E$4:$E$1001,AE58,0),0)+AE58,"")</f>
        <v>#N/A</v>
      </c>
      <c r="AF59" s="62">
        <f t="shared" si="6"/>
        <v>0</v>
      </c>
      <c r="AG59" s="62">
        <f>IF(ISNA(AE59),"",INDEX('Bill Payment and Holidays'!$F$4:$F$1001,AE59))</f>
      </c>
      <c r="AH59" s="62">
        <f>IF(ISNA(AE59),"",INDEX('Bill Payment and Holidays'!$G$4:$G$1001,AE59))</f>
      </c>
      <c r="AI59" s="62">
        <f>IF(ISNA(AE59),"",INDEX('Bill Payment and Holidays'!$H$4:$H$1001,AE59))</f>
      </c>
    </row>
    <row r="60" spans="1:35" ht="12.75">
      <c r="A60" s="62" t="e">
        <f ca="1">IF(A59&gt;0,MATCH(Weekly!B$6,OFFSET('Bill Payment and Holidays'!$E$4:$E$1001,A59,0),0)+A59,"")</f>
        <v>#N/A</v>
      </c>
      <c r="B60" s="62">
        <f t="shared" si="0"/>
        <v>0</v>
      </c>
      <c r="C60" s="62">
        <f>IF(ISNA(A60),"",INDEX('Bill Payment and Holidays'!$F$4:$F$1001,A60))</f>
      </c>
      <c r="D60" s="62">
        <f>IF(ISNA(A60),"",INDEX('Bill Payment and Holidays'!$G$4:$G$1001,A60))</f>
      </c>
      <c r="E60" s="62">
        <f>IF(ISNA(A60),"",INDEX('Bill Payment and Holidays'!$H$4:$H$1001,A60))</f>
      </c>
      <c r="F60" s="62" t="e">
        <f ca="1">IF(F59&gt;0,MATCH(Weekly!E$6,OFFSET('Bill Payment and Holidays'!$E$4:$E$1001,F59,0),0)+F59,"")</f>
        <v>#N/A</v>
      </c>
      <c r="G60" s="62">
        <f t="shared" si="1"/>
        <v>2</v>
      </c>
      <c r="H60" s="62">
        <f>IF(ISNA(F60),"",INDEX('Bill Payment and Holidays'!$F$4:$F$1001,F60))</f>
      </c>
      <c r="I60" s="62">
        <f>IF(ISNA(F60),"",INDEX('Bill Payment and Holidays'!$G$4:$G$1001,F60))</f>
      </c>
      <c r="J60" s="62">
        <f>IF(ISNA(F60),"",INDEX('Bill Payment and Holidays'!$H$4:$H$1001,F60))</f>
      </c>
      <c r="K60" s="62" t="e">
        <f ca="1">IF(K59&gt;0,MATCH(Weekly!H$6,OFFSET('Bill Payment and Holidays'!$E$4:$E$1001,K59,0),0)+K59,"")</f>
        <v>#N/A</v>
      </c>
      <c r="L60" s="62">
        <f t="shared" si="2"/>
        <v>0</v>
      </c>
      <c r="M60" s="62">
        <f>IF(ISNA(K60),"",INDEX('Bill Payment and Holidays'!$F$4:$F$1001,K60))</f>
      </c>
      <c r="N60" s="62">
        <f>IF(ISNA(K60),"",INDEX('Bill Payment and Holidays'!$G$4:$G$1001,K60))</f>
      </c>
      <c r="O60" s="62">
        <f>IF(ISNA(K60),"",INDEX('Bill Payment and Holidays'!$H$4:$H$1001,K60))</f>
      </c>
      <c r="P60" s="62" t="e">
        <f ca="1">IF(P59&gt;0,MATCH(Weekly!K$6,OFFSET('Bill Payment and Holidays'!$E$4:$E$1001,P59,0),0)+P59,"")</f>
        <v>#N/A</v>
      </c>
      <c r="Q60" s="62">
        <f t="shared" si="3"/>
        <v>1</v>
      </c>
      <c r="R60" s="62">
        <f>IF(ISNA(P60),"",INDEX('Bill Payment and Holidays'!$F$4:$F$1001,P60))</f>
      </c>
      <c r="S60" s="62">
        <f>IF(ISNA(P60),"",INDEX('Bill Payment and Holidays'!$G$4:$G$1001,P60))</f>
      </c>
      <c r="T60" s="62">
        <f>IF(ISNA(P60),"",INDEX('Bill Payment and Holidays'!$H$4:$H$1001,P60))</f>
      </c>
      <c r="U60" s="62" t="e">
        <f ca="1">IF(U59&gt;0,MATCH(Weekly!N$6,OFFSET('Bill Payment and Holidays'!$E$4:$E$1001,U59,0),0)+U59,"")</f>
        <v>#N/A</v>
      </c>
      <c r="V60" s="62">
        <f t="shared" si="4"/>
        <v>0</v>
      </c>
      <c r="W60" s="62">
        <f>IF(ISNA(U60),"",INDEX('Bill Payment and Holidays'!$F$4:$F$1001,U60))</f>
      </c>
      <c r="X60" s="62">
        <f>IF(ISNA(U60),"",INDEX('Bill Payment and Holidays'!$G$4:$G$1001,U60))</f>
      </c>
      <c r="Y60" s="62">
        <f>IF(ISNA(U60),"",INDEX('Bill Payment and Holidays'!$H$4:$H$1001,U60))</f>
      </c>
      <c r="Z60" s="62" t="e">
        <f ca="1">IF(Z59&gt;0,MATCH(Weekly!Q$6,OFFSET('Bill Payment and Holidays'!$E$4:$E$1001,Z59,0),0)+Z59,"")</f>
        <v>#N/A</v>
      </c>
      <c r="AA60" s="62">
        <f t="shared" si="5"/>
        <v>0</v>
      </c>
      <c r="AB60" s="62">
        <f>IF(ISNA(Z60),"",INDEX('Bill Payment and Holidays'!$F$4:$F$1001,Z60))</f>
      </c>
      <c r="AC60" s="62">
        <f>IF(ISNA(Z60),"",INDEX('Bill Payment and Holidays'!$G$4:$G$1001,Z60))</f>
      </c>
      <c r="AD60" s="62">
        <f>IF(ISNA(Z60),"",INDEX('Bill Payment and Holidays'!$H$4:$H$1001,Z60))</f>
      </c>
      <c r="AE60" s="62" t="e">
        <f ca="1">IF(AE59&gt;0,MATCH(Weekly!T$6,OFFSET('Bill Payment and Holidays'!$E$4:$E$1001,AE59,0),0)+AE59,"")</f>
        <v>#N/A</v>
      </c>
      <c r="AF60" s="62">
        <f t="shared" si="6"/>
        <v>0</v>
      </c>
      <c r="AG60" s="62">
        <f>IF(ISNA(AE60),"",INDEX('Bill Payment and Holidays'!$F$4:$F$1001,AE60))</f>
      </c>
      <c r="AH60" s="62">
        <f>IF(ISNA(AE60),"",INDEX('Bill Payment and Holidays'!$G$4:$G$1001,AE60))</f>
      </c>
      <c r="AI60" s="62">
        <f>IF(ISNA(AE60),"",INDEX('Bill Payment and Holidays'!$H$4:$H$1001,AE60))</f>
      </c>
    </row>
    <row r="61" spans="1:35" ht="12.75">
      <c r="A61" s="62" t="e">
        <f ca="1">IF(A60&gt;0,MATCH(Weekly!B$6,OFFSET('Bill Payment and Holidays'!$E$4:$E$1001,A60,0),0)+A60,"")</f>
        <v>#N/A</v>
      </c>
      <c r="B61" s="62">
        <f t="shared" si="0"/>
        <v>0</v>
      </c>
      <c r="C61" s="62">
        <f>IF(ISNA(A61),"",INDEX('Bill Payment and Holidays'!$F$4:$F$1001,A61))</f>
      </c>
      <c r="D61" s="62">
        <f>IF(ISNA(A61),"",INDEX('Bill Payment and Holidays'!$G$4:$G$1001,A61))</f>
      </c>
      <c r="E61" s="62">
        <f>IF(ISNA(A61),"",INDEX('Bill Payment and Holidays'!$H$4:$H$1001,A61))</f>
      </c>
      <c r="F61" s="62" t="e">
        <f ca="1">IF(F60&gt;0,MATCH(Weekly!E$6,OFFSET('Bill Payment and Holidays'!$E$4:$E$1001,F60,0),0)+F60,"")</f>
        <v>#N/A</v>
      </c>
      <c r="G61" s="62">
        <f t="shared" si="1"/>
        <v>2</v>
      </c>
      <c r="H61" s="62">
        <f>IF(ISNA(F61),"",INDEX('Bill Payment and Holidays'!$F$4:$F$1001,F61))</f>
      </c>
      <c r="I61" s="62">
        <f>IF(ISNA(F61),"",INDEX('Bill Payment and Holidays'!$G$4:$G$1001,F61))</f>
      </c>
      <c r="J61" s="62">
        <f>IF(ISNA(F61),"",INDEX('Bill Payment and Holidays'!$H$4:$H$1001,F61))</f>
      </c>
      <c r="K61" s="62" t="e">
        <f ca="1">IF(K60&gt;0,MATCH(Weekly!H$6,OFFSET('Bill Payment and Holidays'!$E$4:$E$1001,K60,0),0)+K60,"")</f>
        <v>#N/A</v>
      </c>
      <c r="L61" s="62">
        <f t="shared" si="2"/>
        <v>0</v>
      </c>
      <c r="M61" s="62">
        <f>IF(ISNA(K61),"",INDEX('Bill Payment and Holidays'!$F$4:$F$1001,K61))</f>
      </c>
      <c r="N61" s="62">
        <f>IF(ISNA(K61),"",INDEX('Bill Payment and Holidays'!$G$4:$G$1001,K61))</f>
      </c>
      <c r="O61" s="62">
        <f>IF(ISNA(K61),"",INDEX('Bill Payment and Holidays'!$H$4:$H$1001,K61))</f>
      </c>
      <c r="P61" s="62" t="e">
        <f ca="1">IF(P60&gt;0,MATCH(Weekly!K$6,OFFSET('Bill Payment and Holidays'!$E$4:$E$1001,P60,0),0)+P60,"")</f>
        <v>#N/A</v>
      </c>
      <c r="Q61" s="62">
        <f t="shared" si="3"/>
        <v>1</v>
      </c>
      <c r="R61" s="62">
        <f>IF(ISNA(P61),"",INDEX('Bill Payment and Holidays'!$F$4:$F$1001,P61))</f>
      </c>
      <c r="S61" s="62">
        <f>IF(ISNA(P61),"",INDEX('Bill Payment and Holidays'!$G$4:$G$1001,P61))</f>
      </c>
      <c r="T61" s="62">
        <f>IF(ISNA(P61),"",INDEX('Bill Payment and Holidays'!$H$4:$H$1001,P61))</f>
      </c>
      <c r="U61" s="62" t="e">
        <f ca="1">IF(U60&gt;0,MATCH(Weekly!N$6,OFFSET('Bill Payment and Holidays'!$E$4:$E$1001,U60,0),0)+U60,"")</f>
        <v>#N/A</v>
      </c>
      <c r="V61" s="62">
        <f t="shared" si="4"/>
        <v>0</v>
      </c>
      <c r="W61" s="62">
        <f>IF(ISNA(U61),"",INDEX('Bill Payment and Holidays'!$F$4:$F$1001,U61))</f>
      </c>
      <c r="X61" s="62">
        <f>IF(ISNA(U61),"",INDEX('Bill Payment and Holidays'!$G$4:$G$1001,U61))</f>
      </c>
      <c r="Y61" s="62">
        <f>IF(ISNA(U61),"",INDEX('Bill Payment and Holidays'!$H$4:$H$1001,U61))</f>
      </c>
      <c r="Z61" s="62" t="e">
        <f ca="1">IF(Z60&gt;0,MATCH(Weekly!Q$6,OFFSET('Bill Payment and Holidays'!$E$4:$E$1001,Z60,0),0)+Z60,"")</f>
        <v>#N/A</v>
      </c>
      <c r="AA61" s="62">
        <f t="shared" si="5"/>
        <v>0</v>
      </c>
      <c r="AB61" s="62">
        <f>IF(ISNA(Z61),"",INDEX('Bill Payment and Holidays'!$F$4:$F$1001,Z61))</f>
      </c>
      <c r="AC61" s="62">
        <f>IF(ISNA(Z61),"",INDEX('Bill Payment and Holidays'!$G$4:$G$1001,Z61))</f>
      </c>
      <c r="AD61" s="62">
        <f>IF(ISNA(Z61),"",INDEX('Bill Payment and Holidays'!$H$4:$H$1001,Z61))</f>
      </c>
      <c r="AE61" s="62" t="e">
        <f ca="1">IF(AE60&gt;0,MATCH(Weekly!T$6,OFFSET('Bill Payment and Holidays'!$E$4:$E$1001,AE60,0),0)+AE60,"")</f>
        <v>#N/A</v>
      </c>
      <c r="AF61" s="62">
        <f t="shared" si="6"/>
        <v>0</v>
      </c>
      <c r="AG61" s="62">
        <f>IF(ISNA(AE61),"",INDEX('Bill Payment and Holidays'!$F$4:$F$1001,AE61))</f>
      </c>
      <c r="AH61" s="62">
        <f>IF(ISNA(AE61),"",INDEX('Bill Payment and Holidays'!$G$4:$G$1001,AE61))</f>
      </c>
      <c r="AI61" s="62">
        <f>IF(ISNA(AE61),"",INDEX('Bill Payment and Holidays'!$H$4:$H$1001,AE61))</f>
      </c>
    </row>
    <row r="62" spans="1:35" ht="12.75">
      <c r="A62" s="62" t="e">
        <f ca="1">IF(A61&gt;0,MATCH(Weekly!B$6,OFFSET('Bill Payment and Holidays'!$E$4:$E$1001,A61,0),0)+A61,"")</f>
        <v>#N/A</v>
      </c>
      <c r="B62" s="62">
        <f t="shared" si="0"/>
        <v>0</v>
      </c>
      <c r="C62" s="62">
        <f>IF(ISNA(A62),"",INDEX('Bill Payment and Holidays'!$F$4:$F$1001,A62))</f>
      </c>
      <c r="D62" s="62">
        <f>IF(ISNA(A62),"",INDEX('Bill Payment and Holidays'!$G$4:$G$1001,A62))</f>
      </c>
      <c r="E62" s="62">
        <f>IF(ISNA(A62),"",INDEX('Bill Payment and Holidays'!$H$4:$H$1001,A62))</f>
      </c>
      <c r="F62" s="62" t="e">
        <f ca="1">IF(F61&gt;0,MATCH(Weekly!E$6,OFFSET('Bill Payment and Holidays'!$E$4:$E$1001,F61,0),0)+F61,"")</f>
        <v>#N/A</v>
      </c>
      <c r="G62" s="62">
        <f t="shared" si="1"/>
        <v>2</v>
      </c>
      <c r="H62" s="62">
        <f>IF(ISNA(F62),"",INDEX('Bill Payment and Holidays'!$F$4:$F$1001,F62))</f>
      </c>
      <c r="I62" s="62">
        <f>IF(ISNA(F62),"",INDEX('Bill Payment and Holidays'!$G$4:$G$1001,F62))</f>
      </c>
      <c r="J62" s="62">
        <f>IF(ISNA(F62),"",INDEX('Bill Payment and Holidays'!$H$4:$H$1001,F62))</f>
      </c>
      <c r="K62" s="62" t="e">
        <f ca="1">IF(K61&gt;0,MATCH(Weekly!H$6,OFFSET('Bill Payment and Holidays'!$E$4:$E$1001,K61,0),0)+K61,"")</f>
        <v>#N/A</v>
      </c>
      <c r="L62" s="62">
        <f t="shared" si="2"/>
        <v>0</v>
      </c>
      <c r="M62" s="62">
        <f>IF(ISNA(K62),"",INDEX('Bill Payment and Holidays'!$F$4:$F$1001,K62))</f>
      </c>
      <c r="N62" s="62">
        <f>IF(ISNA(K62),"",INDEX('Bill Payment and Holidays'!$G$4:$G$1001,K62))</f>
      </c>
      <c r="O62" s="62">
        <f>IF(ISNA(K62),"",INDEX('Bill Payment and Holidays'!$H$4:$H$1001,K62))</f>
      </c>
      <c r="P62" s="62" t="e">
        <f ca="1">IF(P61&gt;0,MATCH(Weekly!K$6,OFFSET('Bill Payment and Holidays'!$E$4:$E$1001,P61,0),0)+P61,"")</f>
        <v>#N/A</v>
      </c>
      <c r="Q62" s="62">
        <f t="shared" si="3"/>
        <v>1</v>
      </c>
      <c r="R62" s="62">
        <f>IF(ISNA(P62),"",INDEX('Bill Payment and Holidays'!$F$4:$F$1001,P62))</f>
      </c>
      <c r="S62" s="62">
        <f>IF(ISNA(P62),"",INDEX('Bill Payment and Holidays'!$G$4:$G$1001,P62))</f>
      </c>
      <c r="T62" s="62">
        <f>IF(ISNA(P62),"",INDEX('Bill Payment and Holidays'!$H$4:$H$1001,P62))</f>
      </c>
      <c r="U62" s="62" t="e">
        <f ca="1">IF(U61&gt;0,MATCH(Weekly!N$6,OFFSET('Bill Payment and Holidays'!$E$4:$E$1001,U61,0),0)+U61,"")</f>
        <v>#N/A</v>
      </c>
      <c r="V62" s="62">
        <f t="shared" si="4"/>
        <v>0</v>
      </c>
      <c r="W62" s="62">
        <f>IF(ISNA(U62),"",INDEX('Bill Payment and Holidays'!$F$4:$F$1001,U62))</f>
      </c>
      <c r="X62" s="62">
        <f>IF(ISNA(U62),"",INDEX('Bill Payment and Holidays'!$G$4:$G$1001,U62))</f>
      </c>
      <c r="Y62" s="62">
        <f>IF(ISNA(U62),"",INDEX('Bill Payment and Holidays'!$H$4:$H$1001,U62))</f>
      </c>
      <c r="Z62" s="62" t="e">
        <f ca="1">IF(Z61&gt;0,MATCH(Weekly!Q$6,OFFSET('Bill Payment and Holidays'!$E$4:$E$1001,Z61,0),0)+Z61,"")</f>
        <v>#N/A</v>
      </c>
      <c r="AA62" s="62">
        <f t="shared" si="5"/>
        <v>0</v>
      </c>
      <c r="AB62" s="62">
        <f>IF(ISNA(Z62),"",INDEX('Bill Payment and Holidays'!$F$4:$F$1001,Z62))</f>
      </c>
      <c r="AC62" s="62">
        <f>IF(ISNA(Z62),"",INDEX('Bill Payment and Holidays'!$G$4:$G$1001,Z62))</f>
      </c>
      <c r="AD62" s="62">
        <f>IF(ISNA(Z62),"",INDEX('Bill Payment and Holidays'!$H$4:$H$1001,Z62))</f>
      </c>
      <c r="AE62" s="62" t="e">
        <f ca="1">IF(AE61&gt;0,MATCH(Weekly!T$6,OFFSET('Bill Payment and Holidays'!$E$4:$E$1001,AE61,0),0)+AE61,"")</f>
        <v>#N/A</v>
      </c>
      <c r="AF62" s="62">
        <f t="shared" si="6"/>
        <v>0</v>
      </c>
      <c r="AG62" s="62">
        <f>IF(ISNA(AE62),"",INDEX('Bill Payment and Holidays'!$F$4:$F$1001,AE62))</f>
      </c>
      <c r="AH62" s="62">
        <f>IF(ISNA(AE62),"",INDEX('Bill Payment and Holidays'!$G$4:$G$1001,AE62))</f>
      </c>
      <c r="AI62" s="62">
        <f>IF(ISNA(AE62),"",INDEX('Bill Payment and Holidays'!$H$4:$H$1001,AE62))</f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F2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30"/>
  <sheetViews>
    <sheetView showGridLines="0" tabSelected="1" workbookViewId="0" topLeftCell="A1">
      <selection activeCell="D17" sqref="D17"/>
    </sheetView>
  </sheetViews>
  <sheetFormatPr defaultColWidth="9.140625" defaultRowHeight="15" customHeight="1"/>
  <cols>
    <col min="1" max="1" width="7.8515625" style="1" customWidth="1"/>
    <col min="2" max="2" width="15.7109375" style="1" customWidth="1"/>
    <col min="3" max="3" width="20.7109375" style="1" customWidth="1"/>
    <col min="4" max="5" width="15.7109375" style="1" customWidth="1"/>
    <col min="6" max="6" width="20.7109375" style="1" customWidth="1"/>
    <col min="7" max="8" width="15.7109375" style="1" customWidth="1"/>
    <col min="9" max="9" width="20.7109375" style="1" customWidth="1"/>
    <col min="10" max="11" width="15.7109375" style="1" customWidth="1"/>
    <col min="12" max="12" width="20.7109375" style="1" customWidth="1"/>
    <col min="13" max="13" width="15.7109375" style="1" customWidth="1"/>
    <col min="14" max="14" width="15.7109375" style="5" customWidth="1"/>
    <col min="15" max="15" width="20.7109375" style="5" customWidth="1"/>
    <col min="16" max="17" width="15.7109375" style="5" customWidth="1"/>
    <col min="18" max="18" width="20.7109375" style="5" customWidth="1"/>
    <col min="19" max="20" width="15.7109375" style="5" customWidth="1"/>
    <col min="21" max="21" width="20.7109375" style="5" customWidth="1"/>
    <col min="22" max="22" width="15.7109375" style="5" customWidth="1"/>
    <col min="23" max="36" width="10.7109375" style="25" customWidth="1"/>
    <col min="37" max="16384" width="9.140625" style="1" customWidth="1"/>
  </cols>
  <sheetData>
    <row r="1" spans="1:22" ht="9" customHeight="1">
      <c r="A1" s="11"/>
      <c r="B1" s="11"/>
      <c r="C1" s="11"/>
      <c r="D1" s="11"/>
      <c r="E1" s="22">
        <v>0</v>
      </c>
      <c r="F1" s="22"/>
      <c r="G1" s="11"/>
      <c r="H1" s="11"/>
      <c r="I1" s="11"/>
      <c r="J1" s="11"/>
      <c r="K1" s="11"/>
      <c r="L1" s="11"/>
      <c r="M1" s="11"/>
      <c r="N1" s="20"/>
      <c r="O1" s="20"/>
      <c r="P1" s="20"/>
      <c r="Q1" s="20"/>
      <c r="R1" s="20"/>
      <c r="S1" s="20"/>
      <c r="T1" s="20"/>
      <c r="U1" s="20"/>
      <c r="V1" s="20"/>
    </row>
    <row r="2" spans="1:30" ht="21" customHeight="1">
      <c r="A2" s="8"/>
      <c r="B2" s="9" t="s">
        <v>14</v>
      </c>
      <c r="C2" s="86">
        <v>40179</v>
      </c>
      <c r="D2" s="87"/>
      <c r="E2" s="90" t="s">
        <v>30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26"/>
      <c r="X2" s="26"/>
      <c r="Y2" s="26"/>
      <c r="Z2" s="26"/>
      <c r="AA2" s="26"/>
      <c r="AB2" s="26"/>
      <c r="AC2" s="26"/>
      <c r="AD2" s="26"/>
    </row>
    <row r="3" spans="1:30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7"/>
      <c r="X3" s="27"/>
      <c r="Y3" s="27"/>
      <c r="Z3" s="27"/>
      <c r="AA3" s="28"/>
      <c r="AB3" s="28"/>
      <c r="AC3" s="28"/>
      <c r="AD3" s="28"/>
    </row>
    <row r="4" ht="21" customHeight="1">
      <c r="A4" s="2"/>
    </row>
    <row r="5" spans="1:22" ht="27" customHeight="1">
      <c r="A5" s="2"/>
      <c r="B5" s="88" t="str">
        <f>IF(ISNA(VLOOKUP(B6,'Bill Payment and Holidays'!$K$4:$L$23,2,FALSE)),"",VLOOKUP(B6,'Bill Payment and Holidays'!$K$4:$L$23,2,FALSE))</f>
        <v>New Year’s Day</v>
      </c>
      <c r="C5" s="88"/>
      <c r="D5" s="88"/>
      <c r="E5" s="88">
        <f>IF(ISNA(VLOOKUP(E6,'Bill Payment and Holidays'!$K$4:$L$23,2,FALSE)),"",VLOOKUP(E6,'Bill Payment and Holidays'!$K$4:$L$23,2,FALSE))</f>
      </c>
      <c r="F5" s="88"/>
      <c r="G5" s="88"/>
      <c r="H5" s="88">
        <f>IF(ISNA(VLOOKUP(H6,'Bill Payment and Holidays'!$K$4:$L$23,2,FALSE)),"",VLOOKUP(H6,'Bill Payment and Holidays'!$K$4:$L$23,2,FALSE))</f>
      </c>
      <c r="I5" s="88"/>
      <c r="J5" s="88"/>
      <c r="K5" s="88">
        <f>IF(ISNA(VLOOKUP(K6,'Bill Payment and Holidays'!$K$4:$L$23,2,FALSE)),"",VLOOKUP(K6,'Bill Payment and Holidays'!$K$4:$L$23,2,FALSE))</f>
      </c>
      <c r="L5" s="88"/>
      <c r="M5" s="88"/>
      <c r="N5" s="88">
        <f>IF(ISNA(VLOOKUP(N6,'Bill Payment and Holidays'!$K$4:$L$23,2,FALSE)),"",VLOOKUP(N6,'Bill Payment and Holidays'!$K$4:$L$23,2,FALSE))</f>
      </c>
      <c r="O5" s="88"/>
      <c r="P5" s="88"/>
      <c r="Q5" s="88">
        <f>IF(ISNA(VLOOKUP(Q6,'Bill Payment and Holidays'!$K$4:$L$23,2,FALSE)),"",VLOOKUP(Q6,'Bill Payment and Holidays'!$K$4:$L$23,2,FALSE))</f>
      </c>
      <c r="R5" s="88"/>
      <c r="S5" s="88"/>
      <c r="T5" s="88">
        <f>IF(ISNA(VLOOKUP(T6,'Bill Payment and Holidays'!$K$4:$L$23,2,FALSE)),"",VLOOKUP(T6,'Bill Payment and Holidays'!$K$4:$L$23,2,FALSE))</f>
      </c>
      <c r="U5" s="88"/>
      <c r="V5" s="88"/>
    </row>
    <row r="6" spans="1:22" ht="15" customHeight="1">
      <c r="A6" s="92"/>
      <c r="B6" s="39">
        <f>DATE(Schedule!K2,Schedule!F2,Schedule!A2)+E1</f>
        <v>40179</v>
      </c>
      <c r="C6" s="83">
        <f>B6</f>
        <v>40179</v>
      </c>
      <c r="D6" s="84"/>
      <c r="E6" s="39">
        <f>B6+1</f>
        <v>40180</v>
      </c>
      <c r="F6" s="83">
        <f>E6</f>
        <v>40180</v>
      </c>
      <c r="G6" s="84"/>
      <c r="H6" s="39">
        <f>E6+1</f>
        <v>40181</v>
      </c>
      <c r="I6" s="83">
        <f>H6</f>
        <v>40181</v>
      </c>
      <c r="J6" s="84"/>
      <c r="K6" s="39">
        <f>H6+1</f>
        <v>40182</v>
      </c>
      <c r="L6" s="83">
        <f>K6</f>
        <v>40182</v>
      </c>
      <c r="M6" s="84"/>
      <c r="N6" s="39">
        <f>K6+1</f>
        <v>40183</v>
      </c>
      <c r="O6" s="83">
        <f>N6</f>
        <v>40183</v>
      </c>
      <c r="P6" s="84"/>
      <c r="Q6" s="39">
        <f>N6+1</f>
        <v>40184</v>
      </c>
      <c r="R6" s="83">
        <f>Q6</f>
        <v>40184</v>
      </c>
      <c r="S6" s="84"/>
      <c r="T6" s="39">
        <f>Q6+1</f>
        <v>40185</v>
      </c>
      <c r="U6" s="83">
        <f>T6</f>
        <v>40185</v>
      </c>
      <c r="V6" s="84"/>
    </row>
    <row r="7" spans="1:22" ht="15" customHeight="1">
      <c r="A7" s="93"/>
      <c r="B7" s="38" t="s">
        <v>25</v>
      </c>
      <c r="C7" s="23" t="s">
        <v>26</v>
      </c>
      <c r="D7" s="19" t="s">
        <v>27</v>
      </c>
      <c r="E7" s="38" t="s">
        <v>25</v>
      </c>
      <c r="F7" s="23" t="s">
        <v>26</v>
      </c>
      <c r="G7" s="19" t="s">
        <v>27</v>
      </c>
      <c r="H7" s="38" t="s">
        <v>25</v>
      </c>
      <c r="I7" s="23" t="s">
        <v>26</v>
      </c>
      <c r="J7" s="19" t="s">
        <v>27</v>
      </c>
      <c r="K7" s="38" t="s">
        <v>25</v>
      </c>
      <c r="L7" s="23" t="s">
        <v>26</v>
      </c>
      <c r="M7" s="19" t="s">
        <v>27</v>
      </c>
      <c r="N7" s="38" t="s">
        <v>25</v>
      </c>
      <c r="O7" s="23" t="s">
        <v>26</v>
      </c>
      <c r="P7" s="19" t="s">
        <v>27</v>
      </c>
      <c r="Q7" s="38" t="s">
        <v>25</v>
      </c>
      <c r="R7" s="23" t="s">
        <v>26</v>
      </c>
      <c r="S7" s="19" t="s">
        <v>27</v>
      </c>
      <c r="T7" s="38" t="s">
        <v>25</v>
      </c>
      <c r="U7" s="23" t="s">
        <v>26</v>
      </c>
      <c r="V7" s="19" t="s">
        <v>27</v>
      </c>
    </row>
    <row r="8" spans="1:22" ht="15" customHeight="1">
      <c r="A8" s="4">
        <v>1</v>
      </c>
      <c r="B8" s="71">
        <f>IF(ISERROR(VLOOKUP($A8,Schedule!$B$3:$E$62,2,FALSE)),"",VLOOKUP($A8,Schedule!$B$3:$E$62,2,FALSE))</f>
      </c>
      <c r="C8" s="72">
        <f>IF(ISERROR(VLOOKUP($A8,Schedule!$B$3:$E$62,3,FALSE)),"",VLOOKUP($A8,Schedule!$B$3:$E$62,3,FALSE))</f>
      </c>
      <c r="D8" s="73">
        <f>IF(ISERROR(VLOOKUP($A8,Schedule!$B$3:$E$62,4,FALSE)),"",VLOOKUP($A8,Schedule!$B$3:$E$62,4,FALSE))</f>
      </c>
      <c r="E8" s="29" t="str">
        <f>IF(ISERROR(VLOOKUP($A8,Schedule!$G$3:$J$62,2,FALSE)),"",VLOOKUP($A8,Schedule!$G$3:$J$62,2,FALSE))</f>
        <v>Credit Card</v>
      </c>
      <c r="F8" s="29" t="str">
        <f>IF(ISERROR(VLOOKUP($A8,Schedule!$G$3:$J$62,3,FALSE)),"",VLOOKUP($A8,Schedule!$G$3:$J$62,3,FALSE))</f>
        <v>Master Card</v>
      </c>
      <c r="G8" s="73">
        <f>IF(ISERROR(VLOOKUP($A8,Schedule!$G$3:$J$62,4,FALSE)),"",VLOOKUP($A8,Schedule!$G$3:$J$62,4,FALSE))</f>
        <v>200</v>
      </c>
      <c r="H8" s="29">
        <f>IF(ISERROR(VLOOKUP($A8,Schedule!$L$3:$O$62,2,FALSE)),"",VLOOKUP($A8,Schedule!$L$3:$O$62,2,FALSE))</f>
      </c>
      <c r="I8" s="29">
        <f>IF(ISERROR(VLOOKUP($A8,Schedule!$L$3:$O$62,3,FALSE)),"",VLOOKUP($A8,Schedule!$L$3:$O$62,3,FALSE))</f>
      </c>
      <c r="J8" s="73">
        <f>IF(ISERROR(VLOOKUP($A8,Schedule!$L$3:$O$62,4,FALSE)),"",VLOOKUP($A8,Schedule!$L$3:$O$62,4,FALSE))</f>
      </c>
      <c r="K8" s="29" t="str">
        <f>IF(ISERROR(VLOOKUP($A8,Schedule!$Q$3:$T$62,2,FALSE)),"",VLOOKUP($A8,Schedule!$Q$3:$T$62,2,FALSE))</f>
        <v>Allowance</v>
      </c>
      <c r="L8" s="29" t="str">
        <f>IF(ISERROR(VLOOKUP($A8,Schedule!$Q$3:$T$62,3,FALSE)),"",VLOOKUP($A8,Schedule!$Q$3:$T$62,3,FALSE))</f>
        <v>John Doe Jr</v>
      </c>
      <c r="M8" s="73">
        <f>IF(ISERROR(VLOOKUP($A8,Schedule!$Q$3:$T$62,4,FALSE)),"",VLOOKUP($A8,Schedule!$Q$3:$T$62,4,FALSE))</f>
        <v>100</v>
      </c>
      <c r="N8" s="29">
        <f>IF(ISERROR(VLOOKUP($A8,Schedule!$V$3:$Y$62,2,FALSE)),"",VLOOKUP($A8,Schedule!$V$3:$Y$62,2,FALSE))</f>
      </c>
      <c r="O8" s="29">
        <f>IF(ISERROR(VLOOKUP($A8,Schedule!$V$3:$Y$62,3,FALSE)),"",VLOOKUP($A8,Schedule!$V$3:$Y$62,3,FALSE))</f>
      </c>
      <c r="P8" s="73">
        <f>IF(ISERROR(VLOOKUP($A8,Schedule!$V$3:$Y$62,4,FALSE)),"",VLOOKUP($A8,Schedule!$V$3:$Y$62,4,FALSE))</f>
      </c>
      <c r="Q8" s="29">
        <f>IF(ISERROR(VLOOKUP($A8,Schedule!$AA$3:$AD$62,2,FALSE)),"",VLOOKUP($A8,Schedule!$AA$3:$AD$62,2,FALSE))</f>
      </c>
      <c r="R8" s="29">
        <f>IF(ISERROR(VLOOKUP($A8,Schedule!$AA$3:$AD$62,3,FALSE)),"",VLOOKUP($A8,Schedule!$AA$3:$AD$62,3,FALSE))</f>
      </c>
      <c r="S8" s="73">
        <f>IF(ISERROR(VLOOKUP($A8,Schedule!$AA$3:$AD$62,4,FALSE)),"",VLOOKUP($A8,Schedule!$AA$3:$AD$62,4,FALSE))</f>
      </c>
      <c r="T8" s="29">
        <f>IF(ISERROR(VLOOKUP($A8,Schedule!$AF$3:$AI$62,2,FALSE)),"",VLOOKUP($A8,Schedule!$AF$3:$AI$62,2,FALSE))</f>
      </c>
      <c r="U8" s="29">
        <f>IF(ISERROR(VLOOKUP($A8,Schedule!$AF$3:$AI$62,3,FALSE)),"",VLOOKUP($A8,Schedule!$AF$3:$AI$62,3,FALSE))</f>
      </c>
      <c r="V8" s="73">
        <f>IF(ISERROR(VLOOKUP($A8,Schedule!$AF$3:$AI$62,4,FALSE)),"",VLOOKUP($A8,Schedule!$AF$3:$AI$62,4,FALSE))</f>
      </c>
    </row>
    <row r="9" spans="1:22" ht="15" customHeight="1">
      <c r="A9" s="6">
        <v>2</v>
      </c>
      <c r="B9" s="69">
        <f>IF(ISERROR(VLOOKUP($A9,Schedule!$B$3:$E$62,2,FALSE)),"",VLOOKUP($A9,Schedule!$B$3:$E$62,2,FALSE))</f>
      </c>
      <c r="C9" s="30">
        <f>IF(ISERROR(VLOOKUP($A9,Schedule!$B$3:$E$62,3,FALSE)),"",VLOOKUP($A9,Schedule!$B$3:$E$62,3,FALSE))</f>
      </c>
      <c r="D9" s="74">
        <f>IF(ISERROR(VLOOKUP($A9,Schedule!$B$3:$E$62,4,FALSE)),"",VLOOKUP($A9,Schedule!$B$3:$E$62,4,FALSE))</f>
      </c>
      <c r="E9" s="30" t="str">
        <f>IF(ISERROR(VLOOKUP($A9,Schedule!$G$3:$J$62,2,FALSE)),"",VLOOKUP($A9,Schedule!$G$3:$J$62,2,FALSE))</f>
        <v>Other</v>
      </c>
      <c r="F9" s="31" t="str">
        <f>IF(ISERROR(VLOOKUP($A9,Schedule!$G$3:$J$62,3,FALSE)),"",VLOOKUP($A9,Schedule!$G$3:$J$62,3,FALSE))</f>
        <v>Buy Concert Ticket</v>
      </c>
      <c r="G9" s="74">
        <f>IF(ISERROR(VLOOKUP($A9,Schedule!$G$3:$J$62,4,FALSE)),"",VLOOKUP($A9,Schedule!$G$3:$J$62,4,FALSE))</f>
        <v>20</v>
      </c>
      <c r="H9" s="30">
        <f>IF(ISERROR(VLOOKUP($A9,Schedule!$L$3:$O$62,2,FALSE)),"",VLOOKUP($A9,Schedule!$L$3:$O$62,2,FALSE))</f>
      </c>
      <c r="I9" s="31">
        <f>IF(ISERROR(VLOOKUP($A9,Schedule!$L$3:$O$62,3,FALSE)),"",VLOOKUP($A9,Schedule!$L$3:$O$62,3,FALSE))</f>
      </c>
      <c r="J9" s="74">
        <f>IF(ISERROR(VLOOKUP($A9,Schedule!$L$3:$O$62,4,FALSE)),"",VLOOKUP($A9,Schedule!$L$3:$O$62,4,FALSE))</f>
      </c>
      <c r="K9" s="30">
        <f>IF(ISERROR(VLOOKUP($A9,Schedule!$Q$3:$T$62,2,FALSE)),"",VLOOKUP($A9,Schedule!$Q$3:$T$62,2,FALSE))</f>
      </c>
      <c r="L9" s="31">
        <f>IF(ISERROR(VLOOKUP($A9,Schedule!$Q$3:$T$62,3,FALSE)),"",VLOOKUP($A9,Schedule!$Q$3:$T$62,3,FALSE))</f>
      </c>
      <c r="M9" s="74">
        <f>IF(ISERROR(VLOOKUP($A9,Schedule!$Q$3:$T$62,4,FALSE)),"",VLOOKUP($A9,Schedule!$Q$3:$T$62,4,FALSE))</f>
      </c>
      <c r="N9" s="30">
        <f>IF(ISERROR(VLOOKUP($A9,Schedule!$V$3:$Y$62,2,FALSE)),"",VLOOKUP($A9,Schedule!$V$3:$Y$62,2,FALSE))</f>
      </c>
      <c r="O9" s="31">
        <f>IF(ISERROR(VLOOKUP($A9,Schedule!$V$3:$Y$62,3,FALSE)),"",VLOOKUP($A9,Schedule!$V$3:$Y$62,3,FALSE))</f>
      </c>
      <c r="P9" s="74">
        <f>IF(ISERROR(VLOOKUP($A9,Schedule!$V$3:$Y$62,4,FALSE)),"",VLOOKUP($A9,Schedule!$V$3:$Y$62,4,FALSE))</f>
      </c>
      <c r="Q9" s="30">
        <f>IF(ISERROR(VLOOKUP($A9,Schedule!$AA$3:$AD$62,2,FALSE)),"",VLOOKUP($A9,Schedule!$AA$3:$AD$62,2,FALSE))</f>
      </c>
      <c r="R9" s="31">
        <f>IF(ISERROR(VLOOKUP($A9,Schedule!$AA$3:$AD$62,3,FALSE)),"",VLOOKUP($A9,Schedule!$AA$3:$AD$62,3,FALSE))</f>
      </c>
      <c r="S9" s="74">
        <f>IF(ISERROR(VLOOKUP($A9,Schedule!$AA$3:$AD$62,4,FALSE)),"",VLOOKUP($A9,Schedule!$AA$3:$AD$62,4,FALSE))</f>
      </c>
      <c r="T9" s="30">
        <f>IF(ISERROR(VLOOKUP($A9,Schedule!$AF$3:$AI$62,2,FALSE)),"",VLOOKUP($A9,Schedule!$AF$3:$AI$62,2,FALSE))</f>
      </c>
      <c r="U9" s="35">
        <f>IF(ISERROR(VLOOKUP($A9,Schedule!$AF$3:$AI$62,3,FALSE)),"",VLOOKUP($A9,Schedule!$AF$3:$AI$62,3,FALSE))</f>
      </c>
      <c r="V9" s="77">
        <f>IF(ISERROR(VLOOKUP($A9,Schedule!$AF$3:$AI$62,4,FALSE)),"",VLOOKUP($A9,Schedule!$AF$3:$AI$62,4,FALSE))</f>
      </c>
    </row>
    <row r="10" spans="1:22" ht="15" customHeight="1">
      <c r="A10" s="3">
        <v>3</v>
      </c>
      <c r="B10" s="68">
        <f>IF(ISERROR(VLOOKUP($A10,Schedule!$B$3:$E$62,2,FALSE)),"",VLOOKUP($A10,Schedule!$B$3:$E$62,2,FALSE))</f>
      </c>
      <c r="C10" s="29">
        <f>IF(ISERROR(VLOOKUP($A10,Schedule!$B$3:$E$62,3,FALSE)),"",VLOOKUP($A10,Schedule!$B$3:$E$62,3,FALSE))</f>
      </c>
      <c r="D10" s="73">
        <f>IF(ISERROR(VLOOKUP($A10,Schedule!$B$3:$E$62,4,FALSE)),"",VLOOKUP($A10,Schedule!$B$3:$E$62,4,FALSE))</f>
      </c>
      <c r="E10" s="29">
        <f>IF(ISERROR(VLOOKUP($A10,Schedule!$G$3:$J$62,2,FALSE)),"",VLOOKUP($A10,Schedule!$G$3:$J$62,2,FALSE))</f>
      </c>
      <c r="F10" s="32">
        <f>IF(ISERROR(VLOOKUP($A10,Schedule!$G$3:$J$62,3,FALSE)),"",VLOOKUP($A10,Schedule!$G$3:$J$62,3,FALSE))</f>
      </c>
      <c r="G10" s="73">
        <f>IF(ISERROR(VLOOKUP($A10,Schedule!$G$3:$J$62,4,FALSE)),"",VLOOKUP($A10,Schedule!$G$3:$J$62,4,FALSE))</f>
      </c>
      <c r="H10" s="29">
        <f>IF(ISERROR(VLOOKUP($A10,Schedule!$L$3:$O$62,2,FALSE)),"",VLOOKUP($A10,Schedule!$L$3:$O$62,2,FALSE))</f>
      </c>
      <c r="I10" s="32">
        <f>IF(ISERROR(VLOOKUP($A10,Schedule!$L$3:$O$62,3,FALSE)),"",VLOOKUP($A10,Schedule!$L$3:$O$62,3,FALSE))</f>
      </c>
      <c r="J10" s="73">
        <f>IF(ISERROR(VLOOKUP($A10,Schedule!$L$3:$O$62,4,FALSE)),"",VLOOKUP($A10,Schedule!$L$3:$O$62,4,FALSE))</f>
      </c>
      <c r="K10" s="29">
        <f>IF(ISERROR(VLOOKUP($A10,Schedule!$Q$3:$T$62,2,FALSE)),"",VLOOKUP($A10,Schedule!$Q$3:$T$62,2,FALSE))</f>
      </c>
      <c r="L10" s="32">
        <f>IF(ISERROR(VLOOKUP($A10,Schedule!$Q$3:$T$62,3,FALSE)),"",VLOOKUP($A10,Schedule!$Q$3:$T$62,3,FALSE))</f>
      </c>
      <c r="M10" s="73">
        <f>IF(ISERROR(VLOOKUP($A10,Schedule!$Q$3:$T$62,4,FALSE)),"",VLOOKUP($A10,Schedule!$Q$3:$T$62,4,FALSE))</f>
      </c>
      <c r="N10" s="29">
        <f>IF(ISERROR(VLOOKUP($A10,Schedule!$V$3:$Y$62,2,FALSE)),"",VLOOKUP($A10,Schedule!$V$3:$Y$62,2,FALSE))</f>
      </c>
      <c r="O10" s="32">
        <f>IF(ISERROR(VLOOKUP($A10,Schedule!$V$3:$Y$62,3,FALSE)),"",VLOOKUP($A10,Schedule!$V$3:$Y$62,3,FALSE))</f>
      </c>
      <c r="P10" s="73">
        <f>IF(ISERROR(VLOOKUP($A10,Schedule!$V$3:$Y$62,4,FALSE)),"",VLOOKUP($A10,Schedule!$V$3:$Y$62,4,FALSE))</f>
      </c>
      <c r="Q10" s="29">
        <f>IF(ISERROR(VLOOKUP($A10,Schedule!$AA$3:$AD$62,2,FALSE)),"",VLOOKUP($A10,Schedule!$AA$3:$AD$62,2,FALSE))</f>
      </c>
      <c r="R10" s="32">
        <f>IF(ISERROR(VLOOKUP($A10,Schedule!$AA$3:$AD$62,3,FALSE)),"",VLOOKUP($A10,Schedule!$AA$3:$AD$62,3,FALSE))</f>
      </c>
      <c r="S10" s="73">
        <f>IF(ISERROR(VLOOKUP($A10,Schedule!$AA$3:$AD$62,4,FALSE)),"",VLOOKUP($A10,Schedule!$AA$3:$AD$62,4,FALSE))</f>
      </c>
      <c r="T10" s="29">
        <f>IF(ISERROR(VLOOKUP($A10,Schedule!$AF$3:$AI$62,2,FALSE)),"",VLOOKUP($A10,Schedule!$AF$3:$AI$62,2,FALSE))</f>
      </c>
      <c r="U10" s="36">
        <f>IF(ISERROR(VLOOKUP($A10,Schedule!$AF$3:$AI$62,3,FALSE)),"",VLOOKUP($A10,Schedule!$AF$3:$AI$62,3,FALSE))</f>
      </c>
      <c r="V10" s="78">
        <f>IF(ISERROR(VLOOKUP($A10,Schedule!$AF$3:$AI$62,4,FALSE)),"",VLOOKUP($A10,Schedule!$AF$3:$AI$62,4,FALSE))</f>
      </c>
    </row>
    <row r="11" spans="1:22" ht="15" customHeight="1">
      <c r="A11" s="6">
        <v>4</v>
      </c>
      <c r="B11" s="69">
        <f>IF(ISERROR(VLOOKUP($A11,Schedule!$B$3:$E$62,2,FALSE)),"",VLOOKUP($A11,Schedule!$B$3:$E$62,2,FALSE))</f>
      </c>
      <c r="C11" s="30">
        <f>IF(ISERROR(VLOOKUP($A11,Schedule!$B$3:$E$62,3,FALSE)),"",VLOOKUP($A11,Schedule!$B$3:$E$62,3,FALSE))</f>
      </c>
      <c r="D11" s="74">
        <f>IF(ISERROR(VLOOKUP($A11,Schedule!$B$3:$E$62,4,FALSE)),"",VLOOKUP($A11,Schedule!$B$3:$E$62,4,FALSE))</f>
      </c>
      <c r="E11" s="30">
        <f>IF(ISERROR(VLOOKUP($A11,Schedule!$G$3:$J$62,2,FALSE)),"",VLOOKUP($A11,Schedule!$G$3:$J$62,2,FALSE))</f>
      </c>
      <c r="F11" s="31">
        <f>IF(ISERROR(VLOOKUP($A11,Schedule!$G$3:$J$62,3,FALSE)),"",VLOOKUP($A11,Schedule!$G$3:$J$62,3,FALSE))</f>
      </c>
      <c r="G11" s="74">
        <f>IF(ISERROR(VLOOKUP($A11,Schedule!$G$3:$J$62,4,FALSE)),"",VLOOKUP($A11,Schedule!$G$3:$J$62,4,FALSE))</f>
      </c>
      <c r="H11" s="30">
        <f>IF(ISERROR(VLOOKUP($A11,Schedule!$L$3:$O$62,2,FALSE)),"",VLOOKUP($A11,Schedule!$L$3:$O$62,2,FALSE))</f>
      </c>
      <c r="I11" s="31">
        <f>IF(ISERROR(VLOOKUP($A11,Schedule!$L$3:$O$62,3,FALSE)),"",VLOOKUP($A11,Schedule!$L$3:$O$62,3,FALSE))</f>
      </c>
      <c r="J11" s="74">
        <f>IF(ISERROR(VLOOKUP($A11,Schedule!$L$3:$O$62,4,FALSE)),"",VLOOKUP($A11,Schedule!$L$3:$O$62,4,FALSE))</f>
      </c>
      <c r="K11" s="30">
        <f>IF(ISERROR(VLOOKUP($A11,Schedule!$Q$3:$T$62,2,FALSE)),"",VLOOKUP($A11,Schedule!$Q$3:$T$62,2,FALSE))</f>
      </c>
      <c r="L11" s="31">
        <f>IF(ISERROR(VLOOKUP($A11,Schedule!$Q$3:$T$62,3,FALSE)),"",VLOOKUP($A11,Schedule!$Q$3:$T$62,3,FALSE))</f>
      </c>
      <c r="M11" s="74">
        <f>IF(ISERROR(VLOOKUP($A11,Schedule!$Q$3:$T$62,4,FALSE)),"",VLOOKUP($A11,Schedule!$Q$3:$T$62,4,FALSE))</f>
      </c>
      <c r="N11" s="30">
        <f>IF(ISERROR(VLOOKUP($A11,Schedule!$V$3:$Y$62,2,FALSE)),"",VLOOKUP($A11,Schedule!$V$3:$Y$62,2,FALSE))</f>
      </c>
      <c r="O11" s="31">
        <f>IF(ISERROR(VLOOKUP($A11,Schedule!$V$3:$Y$62,3,FALSE)),"",VLOOKUP($A11,Schedule!$V$3:$Y$62,3,FALSE))</f>
      </c>
      <c r="P11" s="74">
        <f>IF(ISERROR(VLOOKUP($A11,Schedule!$V$3:$Y$62,4,FALSE)),"",VLOOKUP($A11,Schedule!$V$3:$Y$62,4,FALSE))</f>
      </c>
      <c r="Q11" s="30">
        <f>IF(ISERROR(VLOOKUP($A11,Schedule!$AA$3:$AD$62,2,FALSE)),"",VLOOKUP($A11,Schedule!$AA$3:$AD$62,2,FALSE))</f>
      </c>
      <c r="R11" s="31">
        <f>IF(ISERROR(VLOOKUP($A11,Schedule!$AA$3:$AD$62,3,FALSE)),"",VLOOKUP($A11,Schedule!$AA$3:$AD$62,3,FALSE))</f>
      </c>
      <c r="S11" s="74">
        <f>IF(ISERROR(VLOOKUP($A11,Schedule!$AA$3:$AD$62,4,FALSE)),"",VLOOKUP($A11,Schedule!$AA$3:$AD$62,4,FALSE))</f>
      </c>
      <c r="T11" s="30">
        <f>IF(ISERROR(VLOOKUP($A11,Schedule!$AF$3:$AI$62,2,FALSE)),"",VLOOKUP($A11,Schedule!$AF$3:$AI$62,2,FALSE))</f>
      </c>
      <c r="U11" s="35">
        <f>IF(ISERROR(VLOOKUP($A11,Schedule!$AF$3:$AI$62,3,FALSE)),"",VLOOKUP($A11,Schedule!$AF$3:$AI$62,3,FALSE))</f>
      </c>
      <c r="V11" s="77">
        <f>IF(ISERROR(VLOOKUP($A11,Schedule!$AF$3:$AI$62,4,FALSE)),"",VLOOKUP($A11,Schedule!$AF$3:$AI$62,4,FALSE))</f>
      </c>
    </row>
    <row r="12" spans="1:22" ht="15" customHeight="1">
      <c r="A12" s="3">
        <v>5</v>
      </c>
      <c r="B12" s="68">
        <f>IF(ISERROR(VLOOKUP($A12,Schedule!$B$3:$E$62,2,FALSE)),"",VLOOKUP($A12,Schedule!$B$3:$E$62,2,FALSE))</f>
      </c>
      <c r="C12" s="29">
        <f>IF(ISERROR(VLOOKUP($A12,Schedule!$B$3:$E$62,3,FALSE)),"",VLOOKUP($A12,Schedule!$B$3:$E$62,3,FALSE))</f>
      </c>
      <c r="D12" s="73">
        <f>IF(ISERROR(VLOOKUP($A12,Schedule!$B$3:$E$62,4,FALSE)),"",VLOOKUP($A12,Schedule!$B$3:$E$62,4,FALSE))</f>
      </c>
      <c r="E12" s="29">
        <f>IF(ISERROR(VLOOKUP($A12,Schedule!$G$3:$J$62,2,FALSE)),"",VLOOKUP($A12,Schedule!$G$3:$J$62,2,FALSE))</f>
      </c>
      <c r="F12" s="32">
        <f>IF(ISERROR(VLOOKUP($A12,Schedule!$G$3:$J$62,3,FALSE)),"",VLOOKUP($A12,Schedule!$G$3:$J$62,3,FALSE))</f>
      </c>
      <c r="G12" s="73">
        <f>IF(ISERROR(VLOOKUP($A12,Schedule!$G$3:$J$62,4,FALSE)),"",VLOOKUP($A12,Schedule!$G$3:$J$62,4,FALSE))</f>
      </c>
      <c r="H12" s="29">
        <f>IF(ISERROR(VLOOKUP($A12,Schedule!$L$3:$O$62,2,FALSE)),"",VLOOKUP($A12,Schedule!$L$3:$O$62,2,FALSE))</f>
      </c>
      <c r="I12" s="32">
        <f>IF(ISERROR(VLOOKUP($A12,Schedule!$L$3:$O$62,3,FALSE)),"",VLOOKUP($A12,Schedule!$L$3:$O$62,3,FALSE))</f>
      </c>
      <c r="J12" s="73">
        <f>IF(ISERROR(VLOOKUP($A12,Schedule!$L$3:$O$62,4,FALSE)),"",VLOOKUP($A12,Schedule!$L$3:$O$62,4,FALSE))</f>
      </c>
      <c r="K12" s="29">
        <f>IF(ISERROR(VLOOKUP($A12,Schedule!$Q$3:$T$62,2,FALSE)),"",VLOOKUP($A12,Schedule!$Q$3:$T$62,2,FALSE))</f>
      </c>
      <c r="L12" s="32">
        <f>IF(ISERROR(VLOOKUP($A12,Schedule!$Q$3:$T$62,3,FALSE)),"",VLOOKUP($A12,Schedule!$Q$3:$T$62,3,FALSE))</f>
      </c>
      <c r="M12" s="73">
        <f>IF(ISERROR(VLOOKUP($A12,Schedule!$Q$3:$T$62,4,FALSE)),"",VLOOKUP($A12,Schedule!$Q$3:$T$62,4,FALSE))</f>
      </c>
      <c r="N12" s="29">
        <f>IF(ISERROR(VLOOKUP($A12,Schedule!$V$3:$Y$62,2,FALSE)),"",VLOOKUP($A12,Schedule!$V$3:$Y$62,2,FALSE))</f>
      </c>
      <c r="O12" s="32">
        <f>IF(ISERROR(VLOOKUP($A12,Schedule!$V$3:$Y$62,3,FALSE)),"",VLOOKUP($A12,Schedule!$V$3:$Y$62,3,FALSE))</f>
      </c>
      <c r="P12" s="73">
        <f>IF(ISERROR(VLOOKUP($A12,Schedule!$V$3:$Y$62,4,FALSE)),"",VLOOKUP($A12,Schedule!$V$3:$Y$62,4,FALSE))</f>
      </c>
      <c r="Q12" s="29">
        <f>IF(ISERROR(VLOOKUP($A12,Schedule!$AA$3:$AD$62,2,FALSE)),"",VLOOKUP($A12,Schedule!$AA$3:$AD$62,2,FALSE))</f>
      </c>
      <c r="R12" s="32">
        <f>IF(ISERROR(VLOOKUP($A12,Schedule!$AA$3:$AD$62,3,FALSE)),"",VLOOKUP($A12,Schedule!$AA$3:$AD$62,3,FALSE))</f>
      </c>
      <c r="S12" s="73">
        <f>IF(ISERROR(VLOOKUP($A12,Schedule!$AA$3:$AD$62,4,FALSE)),"",VLOOKUP($A12,Schedule!$AA$3:$AD$62,4,FALSE))</f>
      </c>
      <c r="T12" s="29">
        <f>IF(ISERROR(VLOOKUP($A12,Schedule!$AF$3:$AI$62,2,FALSE)),"",VLOOKUP($A12,Schedule!$AF$3:$AI$62,2,FALSE))</f>
      </c>
      <c r="U12" s="36">
        <f>IF(ISERROR(VLOOKUP($A12,Schedule!$AF$3:$AI$62,3,FALSE)),"",VLOOKUP($A12,Schedule!$AF$3:$AI$62,3,FALSE))</f>
      </c>
      <c r="V12" s="78">
        <f>IF(ISERROR(VLOOKUP($A12,Schedule!$AF$3:$AI$62,4,FALSE)),"",VLOOKUP($A12,Schedule!$AF$3:$AI$62,4,FALSE))</f>
      </c>
    </row>
    <row r="13" spans="1:22" ht="15" customHeight="1">
      <c r="A13" s="6">
        <v>6</v>
      </c>
      <c r="B13" s="69">
        <f>IF(ISERROR(VLOOKUP($A13,Schedule!$B$3:$E$62,2,FALSE)),"",VLOOKUP($A13,Schedule!$B$3:$E$62,2,FALSE))</f>
      </c>
      <c r="C13" s="30">
        <f>IF(ISERROR(VLOOKUP($A13,Schedule!$B$3:$E$62,3,FALSE)),"",VLOOKUP($A13,Schedule!$B$3:$E$62,3,FALSE))</f>
      </c>
      <c r="D13" s="74">
        <f>IF(ISERROR(VLOOKUP($A13,Schedule!$B$3:$E$62,4,FALSE)),"",VLOOKUP($A13,Schedule!$B$3:$E$62,4,FALSE))</f>
      </c>
      <c r="E13" s="30">
        <f>IF(ISERROR(VLOOKUP($A13,Schedule!$G$3:$J$62,2,FALSE)),"",VLOOKUP($A13,Schedule!$G$3:$J$62,2,FALSE))</f>
      </c>
      <c r="F13" s="31">
        <f>IF(ISERROR(VLOOKUP($A13,Schedule!$G$3:$J$62,3,FALSE)),"",VLOOKUP($A13,Schedule!$G$3:$J$62,3,FALSE))</f>
      </c>
      <c r="G13" s="74">
        <f>IF(ISERROR(VLOOKUP($A13,Schedule!$G$3:$J$62,4,FALSE)),"",VLOOKUP($A13,Schedule!$G$3:$J$62,4,FALSE))</f>
      </c>
      <c r="H13" s="30">
        <f>IF(ISERROR(VLOOKUP($A13,Schedule!$L$3:$O$62,2,FALSE)),"",VLOOKUP($A13,Schedule!$L$3:$O$62,2,FALSE))</f>
      </c>
      <c r="I13" s="31">
        <f>IF(ISERROR(VLOOKUP($A13,Schedule!$L$3:$O$62,3,FALSE)),"",VLOOKUP($A13,Schedule!$L$3:$O$62,3,FALSE))</f>
      </c>
      <c r="J13" s="74">
        <f>IF(ISERROR(VLOOKUP($A13,Schedule!$L$3:$O$62,4,FALSE)),"",VLOOKUP($A13,Schedule!$L$3:$O$62,4,FALSE))</f>
      </c>
      <c r="K13" s="30">
        <f>IF(ISERROR(VLOOKUP($A13,Schedule!$Q$3:$T$62,2,FALSE)),"",VLOOKUP($A13,Schedule!$Q$3:$T$62,2,FALSE))</f>
      </c>
      <c r="L13" s="31">
        <f>IF(ISERROR(VLOOKUP($A13,Schedule!$Q$3:$T$62,3,FALSE)),"",VLOOKUP($A13,Schedule!$Q$3:$T$62,3,FALSE))</f>
      </c>
      <c r="M13" s="74">
        <f>IF(ISERROR(VLOOKUP($A13,Schedule!$Q$3:$T$62,4,FALSE)),"",VLOOKUP($A13,Schedule!$Q$3:$T$62,4,FALSE))</f>
      </c>
      <c r="N13" s="30">
        <f>IF(ISERROR(VLOOKUP($A13,Schedule!$V$3:$Y$62,2,FALSE)),"",VLOOKUP($A13,Schedule!$V$3:$Y$62,2,FALSE))</f>
      </c>
      <c r="O13" s="31">
        <f>IF(ISERROR(VLOOKUP($A13,Schedule!$V$3:$Y$62,3,FALSE)),"",VLOOKUP($A13,Schedule!$V$3:$Y$62,3,FALSE))</f>
      </c>
      <c r="P13" s="74">
        <f>IF(ISERROR(VLOOKUP($A13,Schedule!$V$3:$Y$62,4,FALSE)),"",VLOOKUP($A13,Schedule!$V$3:$Y$62,4,FALSE))</f>
      </c>
      <c r="Q13" s="30">
        <f>IF(ISERROR(VLOOKUP($A13,Schedule!$AA$3:$AD$62,2,FALSE)),"",VLOOKUP($A13,Schedule!$AA$3:$AD$62,2,FALSE))</f>
      </c>
      <c r="R13" s="31">
        <f>IF(ISERROR(VLOOKUP($A13,Schedule!$AA$3:$AD$62,3,FALSE)),"",VLOOKUP($A13,Schedule!$AA$3:$AD$62,3,FALSE))</f>
      </c>
      <c r="S13" s="74">
        <f>IF(ISERROR(VLOOKUP($A13,Schedule!$AA$3:$AD$62,4,FALSE)),"",VLOOKUP($A13,Schedule!$AA$3:$AD$62,4,FALSE))</f>
      </c>
      <c r="T13" s="30">
        <f>IF(ISERROR(VLOOKUP($A13,Schedule!$AF$3:$AI$62,2,FALSE)),"",VLOOKUP($A13,Schedule!$AF$3:$AI$62,2,FALSE))</f>
      </c>
      <c r="U13" s="35">
        <f>IF(ISERROR(VLOOKUP($A13,Schedule!$AF$3:$AI$62,3,FALSE)),"",VLOOKUP($A13,Schedule!$AF$3:$AI$62,3,FALSE))</f>
      </c>
      <c r="V13" s="77">
        <f>IF(ISERROR(VLOOKUP($A13,Schedule!$AF$3:$AI$62,4,FALSE)),"",VLOOKUP($A13,Schedule!$AF$3:$AI$62,4,FALSE))</f>
      </c>
    </row>
    <row r="14" spans="1:22" ht="15" customHeight="1">
      <c r="A14" s="3">
        <v>7</v>
      </c>
      <c r="B14" s="68">
        <f>IF(ISERROR(VLOOKUP($A14,Schedule!$B$3:$E$62,2,FALSE)),"",VLOOKUP($A14,Schedule!$B$3:$E$62,2,FALSE))</f>
      </c>
      <c r="C14" s="29">
        <f>IF(ISERROR(VLOOKUP($A14,Schedule!$B$3:$E$62,3,FALSE)),"",VLOOKUP($A14,Schedule!$B$3:$E$62,3,FALSE))</f>
      </c>
      <c r="D14" s="73">
        <f>IF(ISERROR(VLOOKUP($A14,Schedule!$B$3:$E$62,4,FALSE)),"",VLOOKUP($A14,Schedule!$B$3:$E$62,4,FALSE))</f>
      </c>
      <c r="E14" s="29">
        <f>IF(ISERROR(VLOOKUP($A14,Schedule!$G$3:$J$62,2,FALSE)),"",VLOOKUP($A14,Schedule!$G$3:$J$62,2,FALSE))</f>
      </c>
      <c r="F14" s="32">
        <f>IF(ISERROR(VLOOKUP($A14,Schedule!$G$3:$J$62,3,FALSE)),"",VLOOKUP($A14,Schedule!$G$3:$J$62,3,FALSE))</f>
      </c>
      <c r="G14" s="73">
        <f>IF(ISERROR(VLOOKUP($A14,Schedule!$G$3:$J$62,4,FALSE)),"",VLOOKUP($A14,Schedule!$G$3:$J$62,4,FALSE))</f>
      </c>
      <c r="H14" s="29">
        <f>IF(ISERROR(VLOOKUP($A14,Schedule!$L$3:$O$62,2,FALSE)),"",VLOOKUP($A14,Schedule!$L$3:$O$62,2,FALSE))</f>
      </c>
      <c r="I14" s="32">
        <f>IF(ISERROR(VLOOKUP($A14,Schedule!$L$3:$O$62,3,FALSE)),"",VLOOKUP($A14,Schedule!$L$3:$O$62,3,FALSE))</f>
      </c>
      <c r="J14" s="73">
        <f>IF(ISERROR(VLOOKUP($A14,Schedule!$L$3:$O$62,4,FALSE)),"",VLOOKUP($A14,Schedule!$L$3:$O$62,4,FALSE))</f>
      </c>
      <c r="K14" s="29">
        <f>IF(ISERROR(VLOOKUP($A14,Schedule!$Q$3:$T$62,2,FALSE)),"",VLOOKUP($A14,Schedule!$Q$3:$T$62,2,FALSE))</f>
      </c>
      <c r="L14" s="32">
        <f>IF(ISERROR(VLOOKUP($A14,Schedule!$Q$3:$T$62,3,FALSE)),"",VLOOKUP($A14,Schedule!$Q$3:$T$62,3,FALSE))</f>
      </c>
      <c r="M14" s="73">
        <f>IF(ISERROR(VLOOKUP($A14,Schedule!$Q$3:$T$62,4,FALSE)),"",VLOOKUP($A14,Schedule!$Q$3:$T$62,4,FALSE))</f>
      </c>
      <c r="N14" s="29">
        <f>IF(ISERROR(VLOOKUP($A14,Schedule!$V$3:$Y$62,2,FALSE)),"",VLOOKUP($A14,Schedule!$V$3:$Y$62,2,FALSE))</f>
      </c>
      <c r="O14" s="32">
        <f>IF(ISERROR(VLOOKUP($A14,Schedule!$V$3:$Y$62,3,FALSE)),"",VLOOKUP($A14,Schedule!$V$3:$Y$62,3,FALSE))</f>
      </c>
      <c r="P14" s="73">
        <f>IF(ISERROR(VLOOKUP($A14,Schedule!$V$3:$Y$62,4,FALSE)),"",VLOOKUP($A14,Schedule!$V$3:$Y$62,4,FALSE))</f>
      </c>
      <c r="Q14" s="29">
        <f>IF(ISERROR(VLOOKUP($A14,Schedule!$AA$3:$AD$62,2,FALSE)),"",VLOOKUP($A14,Schedule!$AA$3:$AD$62,2,FALSE))</f>
      </c>
      <c r="R14" s="32">
        <f>IF(ISERROR(VLOOKUP($A14,Schedule!$AA$3:$AD$62,3,FALSE)),"",VLOOKUP($A14,Schedule!$AA$3:$AD$62,3,FALSE))</f>
      </c>
      <c r="S14" s="73">
        <f>IF(ISERROR(VLOOKUP($A14,Schedule!$AA$3:$AD$62,4,FALSE)),"",VLOOKUP($A14,Schedule!$AA$3:$AD$62,4,FALSE))</f>
      </c>
      <c r="T14" s="29">
        <f>IF(ISERROR(VLOOKUP($A14,Schedule!$AF$3:$AI$62,2,FALSE)),"",VLOOKUP($A14,Schedule!$AF$3:$AI$62,2,FALSE))</f>
      </c>
      <c r="U14" s="36">
        <f>IF(ISERROR(VLOOKUP($A14,Schedule!$AF$3:$AI$62,3,FALSE)),"",VLOOKUP($A14,Schedule!$AF$3:$AI$62,3,FALSE))</f>
      </c>
      <c r="V14" s="78">
        <f>IF(ISERROR(VLOOKUP($A14,Schedule!$AF$3:$AI$62,4,FALSE)),"",VLOOKUP($A14,Schedule!$AF$3:$AI$62,4,FALSE))</f>
      </c>
    </row>
    <row r="15" spans="1:22" ht="15" customHeight="1">
      <c r="A15" s="6">
        <v>8</v>
      </c>
      <c r="B15" s="69">
        <f>IF(ISERROR(VLOOKUP($A15,Schedule!$B$3:$E$62,2,FALSE)),"",VLOOKUP($A15,Schedule!$B$3:$E$62,2,FALSE))</f>
      </c>
      <c r="C15" s="30">
        <f>IF(ISERROR(VLOOKUP($A15,Schedule!$B$3:$E$62,3,FALSE)),"",VLOOKUP($A15,Schedule!$B$3:$E$62,3,FALSE))</f>
      </c>
      <c r="D15" s="74">
        <f>IF(ISERROR(VLOOKUP($A15,Schedule!$B$3:$E$62,4,FALSE)),"",VLOOKUP($A15,Schedule!$B$3:$E$62,4,FALSE))</f>
      </c>
      <c r="E15" s="30">
        <f>IF(ISERROR(VLOOKUP($A15,Schedule!$G$3:$J$62,2,FALSE)),"",VLOOKUP($A15,Schedule!$G$3:$J$62,2,FALSE))</f>
      </c>
      <c r="F15" s="31">
        <f>IF(ISERROR(VLOOKUP($A15,Schedule!$G$3:$J$62,3,FALSE)),"",VLOOKUP($A15,Schedule!$G$3:$J$62,3,FALSE))</f>
      </c>
      <c r="G15" s="74">
        <f>IF(ISERROR(VLOOKUP($A15,Schedule!$G$3:$J$62,4,FALSE)),"",VLOOKUP($A15,Schedule!$G$3:$J$62,4,FALSE))</f>
      </c>
      <c r="H15" s="30">
        <f>IF(ISERROR(VLOOKUP($A15,Schedule!$L$3:$O$62,2,FALSE)),"",VLOOKUP($A15,Schedule!$L$3:$O$62,2,FALSE))</f>
      </c>
      <c r="I15" s="31">
        <f>IF(ISERROR(VLOOKUP($A15,Schedule!$L$3:$O$62,3,FALSE)),"",VLOOKUP($A15,Schedule!$L$3:$O$62,3,FALSE))</f>
      </c>
      <c r="J15" s="74">
        <f>IF(ISERROR(VLOOKUP($A15,Schedule!$L$3:$O$62,4,FALSE)),"",VLOOKUP($A15,Schedule!$L$3:$O$62,4,FALSE))</f>
      </c>
      <c r="K15" s="30">
        <f>IF(ISERROR(VLOOKUP($A15,Schedule!$Q$3:$T$62,2,FALSE)),"",VLOOKUP($A15,Schedule!$Q$3:$T$62,2,FALSE))</f>
      </c>
      <c r="L15" s="31">
        <f>IF(ISERROR(VLOOKUP($A15,Schedule!$Q$3:$T$62,3,FALSE)),"",VLOOKUP($A15,Schedule!$Q$3:$T$62,3,FALSE))</f>
      </c>
      <c r="M15" s="74">
        <f>IF(ISERROR(VLOOKUP($A15,Schedule!$Q$3:$T$62,4,FALSE)),"",VLOOKUP($A15,Schedule!$Q$3:$T$62,4,FALSE))</f>
      </c>
      <c r="N15" s="30">
        <f>IF(ISERROR(VLOOKUP($A15,Schedule!$V$3:$Y$62,2,FALSE)),"",VLOOKUP($A15,Schedule!$V$3:$Y$62,2,FALSE))</f>
      </c>
      <c r="O15" s="31">
        <f>IF(ISERROR(VLOOKUP($A15,Schedule!$V$3:$Y$62,3,FALSE)),"",VLOOKUP($A15,Schedule!$V$3:$Y$62,3,FALSE))</f>
      </c>
      <c r="P15" s="74">
        <f>IF(ISERROR(VLOOKUP($A15,Schedule!$V$3:$Y$62,4,FALSE)),"",VLOOKUP($A15,Schedule!$V$3:$Y$62,4,FALSE))</f>
      </c>
      <c r="Q15" s="30">
        <f>IF(ISERROR(VLOOKUP($A15,Schedule!$AA$3:$AD$62,2,FALSE)),"",VLOOKUP($A15,Schedule!$AA$3:$AD$62,2,FALSE))</f>
      </c>
      <c r="R15" s="31">
        <f>IF(ISERROR(VLOOKUP($A15,Schedule!$AA$3:$AD$62,3,FALSE)),"",VLOOKUP($A15,Schedule!$AA$3:$AD$62,3,FALSE))</f>
      </c>
      <c r="S15" s="74">
        <f>IF(ISERROR(VLOOKUP($A15,Schedule!$AA$3:$AD$62,4,FALSE)),"",VLOOKUP($A15,Schedule!$AA$3:$AD$62,4,FALSE))</f>
      </c>
      <c r="T15" s="30">
        <f>IF(ISERROR(VLOOKUP($A15,Schedule!$AF$3:$AI$62,2,FALSE)),"",VLOOKUP($A15,Schedule!$AF$3:$AI$62,2,FALSE))</f>
      </c>
      <c r="U15" s="35">
        <f>IF(ISERROR(VLOOKUP($A15,Schedule!$AF$3:$AI$62,3,FALSE)),"",VLOOKUP($A15,Schedule!$AF$3:$AI$62,3,FALSE))</f>
      </c>
      <c r="V15" s="77">
        <f>IF(ISERROR(VLOOKUP($A15,Schedule!$AF$3:$AI$62,4,FALSE)),"",VLOOKUP($A15,Schedule!$AF$3:$AI$62,4,FALSE))</f>
      </c>
    </row>
    <row r="16" spans="1:22" ht="15" customHeight="1">
      <c r="A16" s="3">
        <v>9</v>
      </c>
      <c r="B16" s="68">
        <f>IF(ISERROR(VLOOKUP($A16,Schedule!$B$3:$E$62,2,FALSE)),"",VLOOKUP($A16,Schedule!$B$3:$E$62,2,FALSE))</f>
      </c>
      <c r="C16" s="29">
        <f>IF(ISERROR(VLOOKUP($A16,Schedule!$B$3:$E$62,3,FALSE)),"",VLOOKUP($A16,Schedule!$B$3:$E$62,3,FALSE))</f>
      </c>
      <c r="D16" s="73">
        <f>IF(ISERROR(VLOOKUP($A16,Schedule!$B$3:$E$62,4,FALSE)),"",VLOOKUP($A16,Schedule!$B$3:$E$62,4,FALSE))</f>
      </c>
      <c r="E16" s="29">
        <f>IF(ISERROR(VLOOKUP($A16,Schedule!$G$3:$J$62,2,FALSE)),"",VLOOKUP($A16,Schedule!$G$3:$J$62,2,FALSE))</f>
      </c>
      <c r="F16" s="32">
        <f>IF(ISERROR(VLOOKUP($A16,Schedule!$G$3:$J$62,3,FALSE)),"",VLOOKUP($A16,Schedule!$G$3:$J$62,3,FALSE))</f>
      </c>
      <c r="G16" s="73">
        <f>IF(ISERROR(VLOOKUP($A16,Schedule!$G$3:$J$62,4,FALSE)),"",VLOOKUP($A16,Schedule!$G$3:$J$62,4,FALSE))</f>
      </c>
      <c r="H16" s="29">
        <f>IF(ISERROR(VLOOKUP($A16,Schedule!$L$3:$O$62,2,FALSE)),"",VLOOKUP($A16,Schedule!$L$3:$O$62,2,FALSE))</f>
      </c>
      <c r="I16" s="32">
        <f>IF(ISERROR(VLOOKUP($A16,Schedule!$L$3:$O$62,3,FALSE)),"",VLOOKUP($A16,Schedule!$L$3:$O$62,3,FALSE))</f>
      </c>
      <c r="J16" s="73">
        <f>IF(ISERROR(VLOOKUP($A16,Schedule!$L$3:$O$62,4,FALSE)),"",VLOOKUP($A16,Schedule!$L$3:$O$62,4,FALSE))</f>
      </c>
      <c r="K16" s="29">
        <f>IF(ISERROR(VLOOKUP($A16,Schedule!$Q$3:$T$62,2,FALSE)),"",VLOOKUP($A16,Schedule!$Q$3:$T$62,2,FALSE))</f>
      </c>
      <c r="L16" s="32">
        <f>IF(ISERROR(VLOOKUP($A16,Schedule!$Q$3:$T$62,3,FALSE)),"",VLOOKUP($A16,Schedule!$Q$3:$T$62,3,FALSE))</f>
      </c>
      <c r="M16" s="73">
        <f>IF(ISERROR(VLOOKUP($A16,Schedule!$Q$3:$T$62,4,FALSE)),"",VLOOKUP($A16,Schedule!$Q$3:$T$62,4,FALSE))</f>
      </c>
      <c r="N16" s="29">
        <f>IF(ISERROR(VLOOKUP($A16,Schedule!$V$3:$Y$62,2,FALSE)),"",VLOOKUP($A16,Schedule!$V$3:$Y$62,2,FALSE))</f>
      </c>
      <c r="O16" s="32">
        <f>IF(ISERROR(VLOOKUP($A16,Schedule!$V$3:$Y$62,3,FALSE)),"",VLOOKUP($A16,Schedule!$V$3:$Y$62,3,FALSE))</f>
      </c>
      <c r="P16" s="73">
        <f>IF(ISERROR(VLOOKUP($A16,Schedule!$V$3:$Y$62,4,FALSE)),"",VLOOKUP($A16,Schedule!$V$3:$Y$62,4,FALSE))</f>
      </c>
      <c r="Q16" s="29">
        <f>IF(ISERROR(VLOOKUP($A16,Schedule!$AA$3:$AD$62,2,FALSE)),"",VLOOKUP($A16,Schedule!$AA$3:$AD$62,2,FALSE))</f>
      </c>
      <c r="R16" s="32">
        <f>IF(ISERROR(VLOOKUP($A16,Schedule!$AA$3:$AD$62,3,FALSE)),"",VLOOKUP($A16,Schedule!$AA$3:$AD$62,3,FALSE))</f>
      </c>
      <c r="S16" s="73">
        <f>IF(ISERROR(VLOOKUP($A16,Schedule!$AA$3:$AD$62,4,FALSE)),"",VLOOKUP($A16,Schedule!$AA$3:$AD$62,4,FALSE))</f>
      </c>
      <c r="T16" s="29">
        <f>IF(ISERROR(VLOOKUP($A16,Schedule!$AF$3:$AI$62,2,FALSE)),"",VLOOKUP($A16,Schedule!$AF$3:$AI$62,2,FALSE))</f>
      </c>
      <c r="U16" s="36">
        <f>IF(ISERROR(VLOOKUP($A16,Schedule!$AF$3:$AI$62,3,FALSE)),"",VLOOKUP($A16,Schedule!$AF$3:$AI$62,3,FALSE))</f>
      </c>
      <c r="V16" s="78">
        <f>IF(ISERROR(VLOOKUP($A16,Schedule!$AF$3:$AI$62,4,FALSE)),"",VLOOKUP($A16,Schedule!$AF$3:$AI$62,4,FALSE))</f>
      </c>
    </row>
    <row r="17" spans="1:22" ht="15" customHeight="1">
      <c r="A17" s="6">
        <v>10</v>
      </c>
      <c r="B17" s="69">
        <f>IF(ISERROR(VLOOKUP($A17,Schedule!$B$3:$E$62,2,FALSE)),"",VLOOKUP($A17,Schedule!$B$3:$E$62,2,FALSE))</f>
      </c>
      <c r="C17" s="30">
        <f>IF(ISERROR(VLOOKUP($A17,Schedule!$B$3:$E$62,3,FALSE)),"",VLOOKUP($A17,Schedule!$B$3:$E$62,3,FALSE))</f>
      </c>
      <c r="D17" s="74">
        <f>IF(ISERROR(VLOOKUP($A17,Schedule!$B$3:$E$62,4,FALSE)),"",VLOOKUP($A17,Schedule!$B$3:$E$62,4,FALSE))</f>
      </c>
      <c r="E17" s="30">
        <f>IF(ISERROR(VLOOKUP($A17,Schedule!$G$3:$J$62,2,FALSE)),"",VLOOKUP($A17,Schedule!$G$3:$J$62,2,FALSE))</f>
      </c>
      <c r="F17" s="31">
        <f>IF(ISERROR(VLOOKUP($A17,Schedule!$G$3:$J$62,3,FALSE)),"",VLOOKUP($A17,Schedule!$G$3:$J$62,3,FALSE))</f>
      </c>
      <c r="G17" s="74">
        <f>IF(ISERROR(VLOOKUP($A17,Schedule!$G$3:$J$62,4,FALSE)),"",VLOOKUP($A17,Schedule!$G$3:$J$62,4,FALSE))</f>
      </c>
      <c r="H17" s="30">
        <f>IF(ISERROR(VLOOKUP($A17,Schedule!$L$3:$O$62,2,FALSE)),"",VLOOKUP($A17,Schedule!$L$3:$O$62,2,FALSE))</f>
      </c>
      <c r="I17" s="31">
        <f>IF(ISERROR(VLOOKUP($A17,Schedule!$L$3:$O$62,3,FALSE)),"",VLOOKUP($A17,Schedule!$L$3:$O$62,3,FALSE))</f>
      </c>
      <c r="J17" s="74">
        <f>IF(ISERROR(VLOOKUP($A17,Schedule!$L$3:$O$62,4,FALSE)),"",VLOOKUP($A17,Schedule!$L$3:$O$62,4,FALSE))</f>
      </c>
      <c r="K17" s="30">
        <f>IF(ISERROR(VLOOKUP($A17,Schedule!$Q$3:$T$62,2,FALSE)),"",VLOOKUP($A17,Schedule!$Q$3:$T$62,2,FALSE))</f>
      </c>
      <c r="L17" s="31">
        <f>IF(ISERROR(VLOOKUP($A17,Schedule!$Q$3:$T$62,3,FALSE)),"",VLOOKUP($A17,Schedule!$Q$3:$T$62,3,FALSE))</f>
      </c>
      <c r="M17" s="74">
        <f>IF(ISERROR(VLOOKUP($A17,Schedule!$Q$3:$T$62,4,FALSE)),"",VLOOKUP($A17,Schedule!$Q$3:$T$62,4,FALSE))</f>
      </c>
      <c r="N17" s="30">
        <f>IF(ISERROR(VLOOKUP($A17,Schedule!$V$3:$Y$62,2,FALSE)),"",VLOOKUP($A17,Schedule!$V$3:$Y$62,2,FALSE))</f>
      </c>
      <c r="O17" s="31">
        <f>IF(ISERROR(VLOOKUP($A17,Schedule!$V$3:$Y$62,3,FALSE)),"",VLOOKUP($A17,Schedule!$V$3:$Y$62,3,FALSE))</f>
      </c>
      <c r="P17" s="74">
        <f>IF(ISERROR(VLOOKUP($A17,Schedule!$V$3:$Y$62,4,FALSE)),"",VLOOKUP($A17,Schedule!$V$3:$Y$62,4,FALSE))</f>
      </c>
      <c r="Q17" s="30">
        <f>IF(ISERROR(VLOOKUP($A17,Schedule!$AA$3:$AD$62,2,FALSE)),"",VLOOKUP($A17,Schedule!$AA$3:$AD$62,2,FALSE))</f>
      </c>
      <c r="R17" s="31">
        <f>IF(ISERROR(VLOOKUP($A17,Schedule!$AA$3:$AD$62,3,FALSE)),"",VLOOKUP($A17,Schedule!$AA$3:$AD$62,3,FALSE))</f>
      </c>
      <c r="S17" s="74">
        <f>IF(ISERROR(VLOOKUP($A17,Schedule!$AA$3:$AD$62,4,FALSE)),"",VLOOKUP($A17,Schedule!$AA$3:$AD$62,4,FALSE))</f>
      </c>
      <c r="T17" s="30">
        <f>IF(ISERROR(VLOOKUP($A17,Schedule!$AF$3:$AI$62,2,FALSE)),"",VLOOKUP($A17,Schedule!$AF$3:$AI$62,2,FALSE))</f>
      </c>
      <c r="U17" s="35">
        <f>IF(ISERROR(VLOOKUP($A17,Schedule!$AF$3:$AI$62,3,FALSE)),"",VLOOKUP($A17,Schedule!$AF$3:$AI$62,3,FALSE))</f>
      </c>
      <c r="V17" s="77">
        <f>IF(ISERROR(VLOOKUP($A17,Schedule!$AF$3:$AI$62,4,FALSE)),"",VLOOKUP($A17,Schedule!$AF$3:$AI$62,4,FALSE))</f>
      </c>
    </row>
    <row r="18" spans="1:22" ht="15" customHeight="1">
      <c r="A18" s="3">
        <v>11</v>
      </c>
      <c r="B18" s="68">
        <f>IF(ISERROR(VLOOKUP($A18,Schedule!$B$3:$E$62,2,FALSE)),"",VLOOKUP($A18,Schedule!$B$3:$E$62,2,FALSE))</f>
      </c>
      <c r="C18" s="29">
        <f>IF(ISERROR(VLOOKUP($A18,Schedule!$B$3:$E$62,3,FALSE)),"",VLOOKUP($A18,Schedule!$B$3:$E$62,3,FALSE))</f>
      </c>
      <c r="D18" s="73">
        <f>IF(ISERROR(VLOOKUP($A18,Schedule!$B$3:$E$62,4,FALSE)),"",VLOOKUP($A18,Schedule!$B$3:$E$62,4,FALSE))</f>
      </c>
      <c r="E18" s="29">
        <f>IF(ISERROR(VLOOKUP($A18,Schedule!$G$3:$J$62,2,FALSE)),"",VLOOKUP($A18,Schedule!$G$3:$J$62,2,FALSE))</f>
      </c>
      <c r="F18" s="32">
        <f>IF(ISERROR(VLOOKUP($A18,Schedule!$G$3:$J$62,3,FALSE)),"",VLOOKUP($A18,Schedule!$G$3:$J$62,3,FALSE))</f>
      </c>
      <c r="G18" s="73">
        <f>IF(ISERROR(VLOOKUP($A18,Schedule!$G$3:$J$62,4,FALSE)),"",VLOOKUP($A18,Schedule!$G$3:$J$62,4,FALSE))</f>
      </c>
      <c r="H18" s="29">
        <f>IF(ISERROR(VLOOKUP($A18,Schedule!$L$3:$O$62,2,FALSE)),"",VLOOKUP($A18,Schedule!$L$3:$O$62,2,FALSE))</f>
      </c>
      <c r="I18" s="32">
        <f>IF(ISERROR(VLOOKUP($A18,Schedule!$L$3:$O$62,3,FALSE)),"",VLOOKUP($A18,Schedule!$L$3:$O$62,3,FALSE))</f>
      </c>
      <c r="J18" s="73">
        <f>IF(ISERROR(VLOOKUP($A18,Schedule!$L$3:$O$62,4,FALSE)),"",VLOOKUP($A18,Schedule!$L$3:$O$62,4,FALSE))</f>
      </c>
      <c r="K18" s="29">
        <f>IF(ISERROR(VLOOKUP($A18,Schedule!$Q$3:$T$62,2,FALSE)),"",VLOOKUP($A18,Schedule!$Q$3:$T$62,2,FALSE))</f>
      </c>
      <c r="L18" s="32">
        <f>IF(ISERROR(VLOOKUP($A18,Schedule!$Q$3:$T$62,3,FALSE)),"",VLOOKUP($A18,Schedule!$Q$3:$T$62,3,FALSE))</f>
      </c>
      <c r="M18" s="73">
        <f>IF(ISERROR(VLOOKUP($A18,Schedule!$Q$3:$T$62,4,FALSE)),"",VLOOKUP($A18,Schedule!$Q$3:$T$62,4,FALSE))</f>
      </c>
      <c r="N18" s="29">
        <f>IF(ISERROR(VLOOKUP($A18,Schedule!$V$3:$Y$62,2,FALSE)),"",VLOOKUP($A18,Schedule!$V$3:$Y$62,2,FALSE))</f>
      </c>
      <c r="O18" s="32">
        <f>IF(ISERROR(VLOOKUP($A18,Schedule!$V$3:$Y$62,3,FALSE)),"",VLOOKUP($A18,Schedule!$V$3:$Y$62,3,FALSE))</f>
      </c>
      <c r="P18" s="73">
        <f>IF(ISERROR(VLOOKUP($A18,Schedule!$V$3:$Y$62,4,FALSE)),"",VLOOKUP($A18,Schedule!$V$3:$Y$62,4,FALSE))</f>
      </c>
      <c r="Q18" s="29">
        <f>IF(ISERROR(VLOOKUP($A18,Schedule!$AA$3:$AD$62,2,FALSE)),"",VLOOKUP($A18,Schedule!$AA$3:$AD$62,2,FALSE))</f>
      </c>
      <c r="R18" s="32">
        <f>IF(ISERROR(VLOOKUP($A18,Schedule!$AA$3:$AD$62,3,FALSE)),"",VLOOKUP($A18,Schedule!$AA$3:$AD$62,3,FALSE))</f>
      </c>
      <c r="S18" s="73">
        <f>IF(ISERROR(VLOOKUP($A18,Schedule!$AA$3:$AD$62,4,FALSE)),"",VLOOKUP($A18,Schedule!$AA$3:$AD$62,4,FALSE))</f>
      </c>
      <c r="T18" s="29">
        <f>IF(ISERROR(VLOOKUP($A18,Schedule!$AF$3:$AI$62,2,FALSE)),"",VLOOKUP($A18,Schedule!$AF$3:$AI$62,2,FALSE))</f>
      </c>
      <c r="U18" s="36">
        <f>IF(ISERROR(VLOOKUP($A18,Schedule!$AF$3:$AI$62,3,FALSE)),"",VLOOKUP($A18,Schedule!$AF$3:$AI$62,3,FALSE))</f>
      </c>
      <c r="V18" s="78">
        <f>IF(ISERROR(VLOOKUP($A18,Schedule!$AF$3:$AI$62,4,FALSE)),"",VLOOKUP($A18,Schedule!$AF$3:$AI$62,4,FALSE))</f>
      </c>
    </row>
    <row r="19" spans="1:22" ht="15" customHeight="1">
      <c r="A19" s="6">
        <v>12</v>
      </c>
      <c r="B19" s="69">
        <f>IF(ISERROR(VLOOKUP($A19,Schedule!$B$3:$E$62,2,FALSE)),"",VLOOKUP($A19,Schedule!$B$3:$E$62,2,FALSE))</f>
      </c>
      <c r="C19" s="30">
        <f>IF(ISERROR(VLOOKUP($A19,Schedule!$B$3:$E$62,3,FALSE)),"",VLOOKUP($A19,Schedule!$B$3:$E$62,3,FALSE))</f>
      </c>
      <c r="D19" s="74">
        <f>IF(ISERROR(VLOOKUP($A19,Schedule!$B$3:$E$62,4,FALSE)),"",VLOOKUP($A19,Schedule!$B$3:$E$62,4,FALSE))</f>
      </c>
      <c r="E19" s="30">
        <f>IF(ISERROR(VLOOKUP($A19,Schedule!$G$3:$J$62,2,FALSE)),"",VLOOKUP($A19,Schedule!$G$3:$J$62,2,FALSE))</f>
      </c>
      <c r="F19" s="31">
        <f>IF(ISERROR(VLOOKUP($A19,Schedule!$G$3:$J$62,3,FALSE)),"",VLOOKUP($A19,Schedule!$G$3:$J$62,3,FALSE))</f>
      </c>
      <c r="G19" s="74">
        <f>IF(ISERROR(VLOOKUP($A19,Schedule!$G$3:$J$62,4,FALSE)),"",VLOOKUP($A19,Schedule!$G$3:$J$62,4,FALSE))</f>
      </c>
      <c r="H19" s="30">
        <f>IF(ISERROR(VLOOKUP($A19,Schedule!$L$3:$O$62,2,FALSE)),"",VLOOKUP($A19,Schedule!$L$3:$O$62,2,FALSE))</f>
      </c>
      <c r="I19" s="31">
        <f>IF(ISERROR(VLOOKUP($A19,Schedule!$L$3:$O$62,3,FALSE)),"",VLOOKUP($A19,Schedule!$L$3:$O$62,3,FALSE))</f>
      </c>
      <c r="J19" s="74">
        <f>IF(ISERROR(VLOOKUP($A19,Schedule!$L$3:$O$62,4,FALSE)),"",VLOOKUP($A19,Schedule!$L$3:$O$62,4,FALSE))</f>
      </c>
      <c r="K19" s="30">
        <f>IF(ISERROR(VLOOKUP($A19,Schedule!$Q$3:$T$62,2,FALSE)),"",VLOOKUP($A19,Schedule!$Q$3:$T$62,2,FALSE))</f>
      </c>
      <c r="L19" s="31">
        <f>IF(ISERROR(VLOOKUP($A19,Schedule!$Q$3:$T$62,3,FALSE)),"",VLOOKUP($A19,Schedule!$Q$3:$T$62,3,FALSE))</f>
      </c>
      <c r="M19" s="74">
        <f>IF(ISERROR(VLOOKUP($A19,Schedule!$Q$3:$T$62,4,FALSE)),"",VLOOKUP($A19,Schedule!$Q$3:$T$62,4,FALSE))</f>
      </c>
      <c r="N19" s="30">
        <f>IF(ISERROR(VLOOKUP($A19,Schedule!$V$3:$Y$62,2,FALSE)),"",VLOOKUP($A19,Schedule!$V$3:$Y$62,2,FALSE))</f>
      </c>
      <c r="O19" s="31">
        <f>IF(ISERROR(VLOOKUP($A19,Schedule!$V$3:$Y$62,3,FALSE)),"",VLOOKUP($A19,Schedule!$V$3:$Y$62,3,FALSE))</f>
      </c>
      <c r="P19" s="74">
        <f>IF(ISERROR(VLOOKUP($A19,Schedule!$V$3:$Y$62,4,FALSE)),"",VLOOKUP($A19,Schedule!$V$3:$Y$62,4,FALSE))</f>
      </c>
      <c r="Q19" s="30">
        <f>IF(ISERROR(VLOOKUP($A19,Schedule!$AA$3:$AD$62,2,FALSE)),"",VLOOKUP($A19,Schedule!$AA$3:$AD$62,2,FALSE))</f>
      </c>
      <c r="R19" s="31">
        <f>IF(ISERROR(VLOOKUP($A19,Schedule!$AA$3:$AD$62,3,FALSE)),"",VLOOKUP($A19,Schedule!$AA$3:$AD$62,3,FALSE))</f>
      </c>
      <c r="S19" s="74">
        <f>IF(ISERROR(VLOOKUP($A19,Schedule!$AA$3:$AD$62,4,FALSE)),"",VLOOKUP($A19,Schedule!$AA$3:$AD$62,4,FALSE))</f>
      </c>
      <c r="T19" s="30">
        <f>IF(ISERROR(VLOOKUP($A19,Schedule!$AF$3:$AI$62,2,FALSE)),"",VLOOKUP($A19,Schedule!$AF$3:$AI$62,2,FALSE))</f>
      </c>
      <c r="U19" s="35">
        <f>IF(ISERROR(VLOOKUP($A19,Schedule!$AF$3:$AI$62,3,FALSE)),"",VLOOKUP($A19,Schedule!$AF$3:$AI$62,3,FALSE))</f>
      </c>
      <c r="V19" s="77">
        <f>IF(ISERROR(VLOOKUP($A19,Schedule!$AF$3:$AI$62,4,FALSE)),"",VLOOKUP($A19,Schedule!$AF$3:$AI$62,4,FALSE))</f>
      </c>
    </row>
    <row r="20" spans="1:22" ht="15" customHeight="1">
      <c r="A20" s="3">
        <v>13</v>
      </c>
      <c r="B20" s="68">
        <f>IF(ISERROR(VLOOKUP($A20,Schedule!$B$3:$E$62,2,FALSE)),"",VLOOKUP($A20,Schedule!$B$3:$E$62,2,FALSE))</f>
      </c>
      <c r="C20" s="29">
        <f>IF(ISERROR(VLOOKUP($A20,Schedule!$B$3:$E$62,3,FALSE)),"",VLOOKUP($A20,Schedule!$B$3:$E$62,3,FALSE))</f>
      </c>
      <c r="D20" s="73">
        <f>IF(ISERROR(VLOOKUP($A20,Schedule!$B$3:$E$62,4,FALSE)),"",VLOOKUP($A20,Schedule!$B$3:$E$62,4,FALSE))</f>
      </c>
      <c r="E20" s="29">
        <f>IF(ISERROR(VLOOKUP($A20,Schedule!$G$3:$J$62,2,FALSE)),"",VLOOKUP($A20,Schedule!$G$3:$J$62,2,FALSE))</f>
      </c>
      <c r="F20" s="32">
        <f>IF(ISERROR(VLOOKUP($A20,Schedule!$G$3:$J$62,3,FALSE)),"",VLOOKUP($A20,Schedule!$G$3:$J$62,3,FALSE))</f>
      </c>
      <c r="G20" s="73">
        <f>IF(ISERROR(VLOOKUP($A20,Schedule!$G$3:$J$62,4,FALSE)),"",VLOOKUP($A20,Schedule!$G$3:$J$62,4,FALSE))</f>
      </c>
      <c r="H20" s="29">
        <f>IF(ISERROR(VLOOKUP($A20,Schedule!$L$3:$O$62,2,FALSE)),"",VLOOKUP($A20,Schedule!$L$3:$O$62,2,FALSE))</f>
      </c>
      <c r="I20" s="32">
        <f>IF(ISERROR(VLOOKUP($A20,Schedule!$L$3:$O$62,3,FALSE)),"",VLOOKUP($A20,Schedule!$L$3:$O$62,3,FALSE))</f>
      </c>
      <c r="J20" s="73">
        <f>IF(ISERROR(VLOOKUP($A20,Schedule!$L$3:$O$62,4,FALSE)),"",VLOOKUP($A20,Schedule!$L$3:$O$62,4,FALSE))</f>
      </c>
      <c r="K20" s="29">
        <f>IF(ISERROR(VLOOKUP($A20,Schedule!$Q$3:$T$62,2,FALSE)),"",VLOOKUP($A20,Schedule!$Q$3:$T$62,2,FALSE))</f>
      </c>
      <c r="L20" s="32">
        <f>IF(ISERROR(VLOOKUP($A20,Schedule!$Q$3:$T$62,3,FALSE)),"",VLOOKUP($A20,Schedule!$Q$3:$T$62,3,FALSE))</f>
      </c>
      <c r="M20" s="73">
        <f>IF(ISERROR(VLOOKUP($A20,Schedule!$Q$3:$T$62,4,FALSE)),"",VLOOKUP($A20,Schedule!$Q$3:$T$62,4,FALSE))</f>
      </c>
      <c r="N20" s="29">
        <f>IF(ISERROR(VLOOKUP($A20,Schedule!$V$3:$Y$62,2,FALSE)),"",VLOOKUP($A20,Schedule!$V$3:$Y$62,2,FALSE))</f>
      </c>
      <c r="O20" s="32">
        <f>IF(ISERROR(VLOOKUP($A20,Schedule!$V$3:$Y$62,3,FALSE)),"",VLOOKUP($A20,Schedule!$V$3:$Y$62,3,FALSE))</f>
      </c>
      <c r="P20" s="73">
        <f>IF(ISERROR(VLOOKUP($A20,Schedule!$V$3:$Y$62,4,FALSE)),"",VLOOKUP($A20,Schedule!$V$3:$Y$62,4,FALSE))</f>
      </c>
      <c r="Q20" s="29">
        <f>IF(ISERROR(VLOOKUP($A20,Schedule!$AA$3:$AD$62,2,FALSE)),"",VLOOKUP($A20,Schedule!$AA$3:$AD$62,2,FALSE))</f>
      </c>
      <c r="R20" s="32">
        <f>IF(ISERROR(VLOOKUP($A20,Schedule!$AA$3:$AD$62,3,FALSE)),"",VLOOKUP($A20,Schedule!$AA$3:$AD$62,3,FALSE))</f>
      </c>
      <c r="S20" s="73">
        <f>IF(ISERROR(VLOOKUP($A20,Schedule!$AA$3:$AD$62,4,FALSE)),"",VLOOKUP($A20,Schedule!$AA$3:$AD$62,4,FALSE))</f>
      </c>
      <c r="T20" s="29">
        <f>IF(ISERROR(VLOOKUP($A20,Schedule!$AF$3:$AI$62,2,FALSE)),"",VLOOKUP($A20,Schedule!$AF$3:$AI$62,2,FALSE))</f>
      </c>
      <c r="U20" s="36">
        <f>IF(ISERROR(VLOOKUP($A20,Schedule!$AF$3:$AI$62,3,FALSE)),"",VLOOKUP($A20,Schedule!$AF$3:$AI$62,3,FALSE))</f>
      </c>
      <c r="V20" s="78">
        <f>IF(ISERROR(VLOOKUP($A20,Schedule!$AF$3:$AI$62,4,FALSE)),"",VLOOKUP($A20,Schedule!$AF$3:$AI$62,4,FALSE))</f>
      </c>
    </row>
    <row r="21" spans="1:22" ht="15" customHeight="1">
      <c r="A21" s="6">
        <v>14</v>
      </c>
      <c r="B21" s="69">
        <f>IF(ISERROR(VLOOKUP($A21,Schedule!$B$3:$E$62,2,FALSE)),"",VLOOKUP($A21,Schedule!$B$3:$E$62,2,FALSE))</f>
      </c>
      <c r="C21" s="30">
        <f>IF(ISERROR(VLOOKUP($A21,Schedule!$B$3:$E$62,3,FALSE)),"",VLOOKUP($A21,Schedule!$B$3:$E$62,3,FALSE))</f>
      </c>
      <c r="D21" s="74">
        <f>IF(ISERROR(VLOOKUP($A21,Schedule!$B$3:$E$62,4,FALSE)),"",VLOOKUP($A21,Schedule!$B$3:$E$62,4,FALSE))</f>
      </c>
      <c r="E21" s="30">
        <f>IF(ISERROR(VLOOKUP($A21,Schedule!$G$3:$J$62,2,FALSE)),"",VLOOKUP($A21,Schedule!$G$3:$J$62,2,FALSE))</f>
      </c>
      <c r="F21" s="31">
        <f>IF(ISERROR(VLOOKUP($A21,Schedule!$G$3:$J$62,3,FALSE)),"",VLOOKUP($A21,Schedule!$G$3:$J$62,3,FALSE))</f>
      </c>
      <c r="G21" s="74">
        <f>IF(ISERROR(VLOOKUP($A21,Schedule!$G$3:$J$62,4,FALSE)),"",VLOOKUP($A21,Schedule!$G$3:$J$62,4,FALSE))</f>
      </c>
      <c r="H21" s="30">
        <f>IF(ISERROR(VLOOKUP($A21,Schedule!$L$3:$O$62,2,FALSE)),"",VLOOKUP($A21,Schedule!$L$3:$O$62,2,FALSE))</f>
      </c>
      <c r="I21" s="31">
        <f>IF(ISERROR(VLOOKUP($A21,Schedule!$L$3:$O$62,3,FALSE)),"",VLOOKUP($A21,Schedule!$L$3:$O$62,3,FALSE))</f>
      </c>
      <c r="J21" s="74">
        <f>IF(ISERROR(VLOOKUP($A21,Schedule!$L$3:$O$62,4,FALSE)),"",VLOOKUP($A21,Schedule!$L$3:$O$62,4,FALSE))</f>
      </c>
      <c r="K21" s="30">
        <f>IF(ISERROR(VLOOKUP($A21,Schedule!$Q$3:$T$62,2,FALSE)),"",VLOOKUP($A21,Schedule!$Q$3:$T$62,2,FALSE))</f>
      </c>
      <c r="L21" s="31">
        <f>IF(ISERROR(VLOOKUP($A21,Schedule!$Q$3:$T$62,3,FALSE)),"",VLOOKUP($A21,Schedule!$Q$3:$T$62,3,FALSE))</f>
      </c>
      <c r="M21" s="74">
        <f>IF(ISERROR(VLOOKUP($A21,Schedule!$Q$3:$T$62,4,FALSE)),"",VLOOKUP($A21,Schedule!$Q$3:$T$62,4,FALSE))</f>
      </c>
      <c r="N21" s="30">
        <f>IF(ISERROR(VLOOKUP($A21,Schedule!$V$3:$Y$62,2,FALSE)),"",VLOOKUP($A21,Schedule!$V$3:$Y$62,2,FALSE))</f>
      </c>
      <c r="O21" s="31">
        <f>IF(ISERROR(VLOOKUP($A21,Schedule!$V$3:$Y$62,3,FALSE)),"",VLOOKUP($A21,Schedule!$V$3:$Y$62,3,FALSE))</f>
      </c>
      <c r="P21" s="74">
        <f>IF(ISERROR(VLOOKUP($A21,Schedule!$V$3:$Y$62,4,FALSE)),"",VLOOKUP($A21,Schedule!$V$3:$Y$62,4,FALSE))</f>
      </c>
      <c r="Q21" s="30">
        <f>IF(ISERROR(VLOOKUP($A21,Schedule!$AA$3:$AD$62,2,FALSE)),"",VLOOKUP($A21,Schedule!$AA$3:$AD$62,2,FALSE))</f>
      </c>
      <c r="R21" s="31">
        <f>IF(ISERROR(VLOOKUP($A21,Schedule!$AA$3:$AD$62,3,FALSE)),"",VLOOKUP($A21,Schedule!$AA$3:$AD$62,3,FALSE))</f>
      </c>
      <c r="S21" s="74">
        <f>IF(ISERROR(VLOOKUP($A21,Schedule!$AA$3:$AD$62,4,FALSE)),"",VLOOKUP($A21,Schedule!$AA$3:$AD$62,4,FALSE))</f>
      </c>
      <c r="T21" s="30">
        <f>IF(ISERROR(VLOOKUP($A21,Schedule!$AF$3:$AI$62,2,FALSE)),"",VLOOKUP($A21,Schedule!$AF$3:$AI$62,2,FALSE))</f>
      </c>
      <c r="U21" s="35">
        <f>IF(ISERROR(VLOOKUP($A21,Schedule!$AF$3:$AI$62,3,FALSE)),"",VLOOKUP($A21,Schedule!$AF$3:$AI$62,3,FALSE))</f>
      </c>
      <c r="V21" s="77">
        <f>IF(ISERROR(VLOOKUP($A21,Schedule!$AF$3:$AI$62,4,FALSE)),"",VLOOKUP($A21,Schedule!$AF$3:$AI$62,4,FALSE))</f>
      </c>
    </row>
    <row r="22" spans="1:22" ht="15" customHeight="1">
      <c r="A22" s="3">
        <v>15</v>
      </c>
      <c r="B22" s="68">
        <f>IF(ISERROR(VLOOKUP($A22,Schedule!$B$3:$E$62,2,FALSE)),"",VLOOKUP($A22,Schedule!$B$3:$E$62,2,FALSE))</f>
      </c>
      <c r="C22" s="29">
        <f>IF(ISERROR(VLOOKUP($A22,Schedule!$B$3:$E$62,3,FALSE)),"",VLOOKUP($A22,Schedule!$B$3:$E$62,3,FALSE))</f>
      </c>
      <c r="D22" s="73">
        <f>IF(ISERROR(VLOOKUP($A22,Schedule!$B$3:$E$62,4,FALSE)),"",VLOOKUP($A22,Schedule!$B$3:$E$62,4,FALSE))</f>
      </c>
      <c r="E22" s="29">
        <f>IF(ISERROR(VLOOKUP($A22,Schedule!$G$3:$J$62,2,FALSE)),"",VLOOKUP($A22,Schedule!$G$3:$J$62,2,FALSE))</f>
      </c>
      <c r="F22" s="32">
        <f>IF(ISERROR(VLOOKUP($A22,Schedule!$G$3:$J$62,3,FALSE)),"",VLOOKUP($A22,Schedule!$G$3:$J$62,3,FALSE))</f>
      </c>
      <c r="G22" s="73">
        <f>IF(ISERROR(VLOOKUP($A22,Schedule!$G$3:$J$62,4,FALSE)),"",VLOOKUP($A22,Schedule!$G$3:$J$62,4,FALSE))</f>
      </c>
      <c r="H22" s="29">
        <f>IF(ISERROR(VLOOKUP($A22,Schedule!$L$3:$O$62,2,FALSE)),"",VLOOKUP($A22,Schedule!$L$3:$O$62,2,FALSE))</f>
      </c>
      <c r="I22" s="32">
        <f>IF(ISERROR(VLOOKUP($A22,Schedule!$L$3:$O$62,3,FALSE)),"",VLOOKUP($A22,Schedule!$L$3:$O$62,3,FALSE))</f>
      </c>
      <c r="J22" s="73">
        <f>IF(ISERROR(VLOOKUP($A22,Schedule!$L$3:$O$62,4,FALSE)),"",VLOOKUP($A22,Schedule!$L$3:$O$62,4,FALSE))</f>
      </c>
      <c r="K22" s="29">
        <f>IF(ISERROR(VLOOKUP($A22,Schedule!$Q$3:$T$62,2,FALSE)),"",VLOOKUP($A22,Schedule!$Q$3:$T$62,2,FALSE))</f>
      </c>
      <c r="L22" s="32">
        <f>IF(ISERROR(VLOOKUP($A22,Schedule!$Q$3:$T$62,3,FALSE)),"",VLOOKUP($A22,Schedule!$Q$3:$T$62,3,FALSE))</f>
      </c>
      <c r="M22" s="73">
        <f>IF(ISERROR(VLOOKUP($A22,Schedule!$Q$3:$T$62,4,FALSE)),"",VLOOKUP($A22,Schedule!$Q$3:$T$62,4,FALSE))</f>
      </c>
      <c r="N22" s="29">
        <f>IF(ISERROR(VLOOKUP($A22,Schedule!$V$3:$Y$62,2,FALSE)),"",VLOOKUP($A22,Schedule!$V$3:$Y$62,2,FALSE))</f>
      </c>
      <c r="O22" s="32">
        <f>IF(ISERROR(VLOOKUP($A22,Schedule!$V$3:$Y$62,3,FALSE)),"",VLOOKUP($A22,Schedule!$V$3:$Y$62,3,FALSE))</f>
      </c>
      <c r="P22" s="73">
        <f>IF(ISERROR(VLOOKUP($A22,Schedule!$V$3:$Y$62,4,FALSE)),"",VLOOKUP($A22,Schedule!$V$3:$Y$62,4,FALSE))</f>
      </c>
      <c r="Q22" s="29">
        <f>IF(ISERROR(VLOOKUP($A22,Schedule!$AA$3:$AD$62,2,FALSE)),"",VLOOKUP($A22,Schedule!$AA$3:$AD$62,2,FALSE))</f>
      </c>
      <c r="R22" s="32">
        <f>IF(ISERROR(VLOOKUP($A22,Schedule!$AA$3:$AD$62,3,FALSE)),"",VLOOKUP($A22,Schedule!$AA$3:$AD$62,3,FALSE))</f>
      </c>
      <c r="S22" s="73">
        <f>IF(ISERROR(VLOOKUP($A22,Schedule!$AA$3:$AD$62,4,FALSE)),"",VLOOKUP($A22,Schedule!$AA$3:$AD$62,4,FALSE))</f>
      </c>
      <c r="T22" s="29">
        <f>IF(ISERROR(VLOOKUP($A22,Schedule!$AF$3:$AI$62,2,FALSE)),"",VLOOKUP($A22,Schedule!$AF$3:$AI$62,2,FALSE))</f>
      </c>
      <c r="U22" s="36">
        <f>IF(ISERROR(VLOOKUP($A22,Schedule!$AF$3:$AI$62,3,FALSE)),"",VLOOKUP($A22,Schedule!$AF$3:$AI$62,3,FALSE))</f>
      </c>
      <c r="V22" s="78">
        <f>IF(ISERROR(VLOOKUP($A22,Schedule!$AF$3:$AI$62,4,FALSE)),"",VLOOKUP($A22,Schedule!$AF$3:$AI$62,4,FALSE))</f>
      </c>
    </row>
    <row r="23" spans="1:22" ht="15" customHeight="1">
      <c r="A23" s="6">
        <v>16</v>
      </c>
      <c r="B23" s="69">
        <f>IF(ISERROR(VLOOKUP($A23,Schedule!$B$3:$E$62,2,FALSE)),"",VLOOKUP($A23,Schedule!$B$3:$E$62,2,FALSE))</f>
      </c>
      <c r="C23" s="30">
        <f>IF(ISERROR(VLOOKUP($A23,Schedule!$B$3:$E$62,3,FALSE)),"",VLOOKUP($A23,Schedule!$B$3:$E$62,3,FALSE))</f>
      </c>
      <c r="D23" s="74">
        <f>IF(ISERROR(VLOOKUP($A23,Schedule!$B$3:$E$62,4,FALSE)),"",VLOOKUP($A23,Schedule!$B$3:$E$62,4,FALSE))</f>
      </c>
      <c r="E23" s="30">
        <f>IF(ISERROR(VLOOKUP($A23,Schedule!$G$3:$J$62,2,FALSE)),"",VLOOKUP($A23,Schedule!$G$3:$J$62,2,FALSE))</f>
      </c>
      <c r="F23" s="31">
        <f>IF(ISERROR(VLOOKUP($A23,Schedule!$G$3:$J$62,3,FALSE)),"",VLOOKUP($A23,Schedule!$G$3:$J$62,3,FALSE))</f>
      </c>
      <c r="G23" s="74">
        <f>IF(ISERROR(VLOOKUP($A23,Schedule!$G$3:$J$62,4,FALSE)),"",VLOOKUP($A23,Schedule!$G$3:$J$62,4,FALSE))</f>
      </c>
      <c r="H23" s="30">
        <f>IF(ISERROR(VLOOKUP($A23,Schedule!$L$3:$O$62,2,FALSE)),"",VLOOKUP($A23,Schedule!$L$3:$O$62,2,FALSE))</f>
      </c>
      <c r="I23" s="31">
        <f>IF(ISERROR(VLOOKUP($A23,Schedule!$L$3:$O$62,3,FALSE)),"",VLOOKUP($A23,Schedule!$L$3:$O$62,3,FALSE))</f>
      </c>
      <c r="J23" s="74">
        <f>IF(ISERROR(VLOOKUP($A23,Schedule!$L$3:$O$62,4,FALSE)),"",VLOOKUP($A23,Schedule!$L$3:$O$62,4,FALSE))</f>
      </c>
      <c r="K23" s="30">
        <f>IF(ISERROR(VLOOKUP($A23,Schedule!$Q$3:$T$62,2,FALSE)),"",VLOOKUP($A23,Schedule!$Q$3:$T$62,2,FALSE))</f>
      </c>
      <c r="L23" s="31">
        <f>IF(ISERROR(VLOOKUP($A23,Schedule!$Q$3:$T$62,3,FALSE)),"",VLOOKUP($A23,Schedule!$Q$3:$T$62,3,FALSE))</f>
      </c>
      <c r="M23" s="74">
        <f>IF(ISERROR(VLOOKUP($A23,Schedule!$Q$3:$T$62,4,FALSE)),"",VLOOKUP($A23,Schedule!$Q$3:$T$62,4,FALSE))</f>
      </c>
      <c r="N23" s="30">
        <f>IF(ISERROR(VLOOKUP($A23,Schedule!$V$3:$Y$62,2,FALSE)),"",VLOOKUP($A23,Schedule!$V$3:$Y$62,2,FALSE))</f>
      </c>
      <c r="O23" s="31">
        <f>IF(ISERROR(VLOOKUP($A23,Schedule!$V$3:$Y$62,3,FALSE)),"",VLOOKUP($A23,Schedule!$V$3:$Y$62,3,FALSE))</f>
      </c>
      <c r="P23" s="74">
        <f>IF(ISERROR(VLOOKUP($A23,Schedule!$V$3:$Y$62,4,FALSE)),"",VLOOKUP($A23,Schedule!$V$3:$Y$62,4,FALSE))</f>
      </c>
      <c r="Q23" s="30">
        <f>IF(ISERROR(VLOOKUP($A23,Schedule!$AA$3:$AD$62,2,FALSE)),"",VLOOKUP($A23,Schedule!$AA$3:$AD$62,2,FALSE))</f>
      </c>
      <c r="R23" s="31">
        <f>IF(ISERROR(VLOOKUP($A23,Schedule!$AA$3:$AD$62,3,FALSE)),"",VLOOKUP($A23,Schedule!$AA$3:$AD$62,3,FALSE))</f>
      </c>
      <c r="S23" s="74">
        <f>IF(ISERROR(VLOOKUP($A23,Schedule!$AA$3:$AD$62,4,FALSE)),"",VLOOKUP($A23,Schedule!$AA$3:$AD$62,4,FALSE))</f>
      </c>
      <c r="T23" s="30">
        <f>IF(ISERROR(VLOOKUP($A23,Schedule!$AF$3:$AI$62,2,FALSE)),"",VLOOKUP($A23,Schedule!$AF$3:$AI$62,2,FALSE))</f>
      </c>
      <c r="U23" s="35">
        <f>IF(ISERROR(VLOOKUP($A23,Schedule!$AF$3:$AI$62,3,FALSE)),"",VLOOKUP($A23,Schedule!$AF$3:$AI$62,3,FALSE))</f>
      </c>
      <c r="V23" s="77">
        <f>IF(ISERROR(VLOOKUP($A23,Schedule!$AF$3:$AI$62,4,FALSE)),"",VLOOKUP($A23,Schedule!$AF$3:$AI$62,4,FALSE))</f>
      </c>
    </row>
    <row r="24" spans="1:22" ht="15" customHeight="1">
      <c r="A24" s="3">
        <v>17</v>
      </c>
      <c r="B24" s="68">
        <f>IF(ISERROR(VLOOKUP($A24,Schedule!$B$3:$E$62,2,FALSE)),"",VLOOKUP($A24,Schedule!$B$3:$E$62,2,FALSE))</f>
      </c>
      <c r="C24" s="29">
        <f>IF(ISERROR(VLOOKUP($A24,Schedule!$B$3:$E$62,3,FALSE)),"",VLOOKUP($A24,Schedule!$B$3:$E$62,3,FALSE))</f>
      </c>
      <c r="D24" s="73">
        <f>IF(ISERROR(VLOOKUP($A24,Schedule!$B$3:$E$62,4,FALSE)),"",VLOOKUP($A24,Schedule!$B$3:$E$62,4,FALSE))</f>
      </c>
      <c r="E24" s="29">
        <f>IF(ISERROR(VLOOKUP($A24,Schedule!$G$3:$J$62,2,FALSE)),"",VLOOKUP($A24,Schedule!$G$3:$J$62,2,FALSE))</f>
      </c>
      <c r="F24" s="32">
        <f>IF(ISERROR(VLOOKUP($A24,Schedule!$G$3:$J$62,3,FALSE)),"",VLOOKUP($A24,Schedule!$G$3:$J$62,3,FALSE))</f>
      </c>
      <c r="G24" s="73">
        <f>IF(ISERROR(VLOOKUP($A24,Schedule!$G$3:$J$62,4,FALSE)),"",VLOOKUP($A24,Schedule!$G$3:$J$62,4,FALSE))</f>
      </c>
      <c r="H24" s="29">
        <f>IF(ISERROR(VLOOKUP($A24,Schedule!$L$3:$O$62,2,FALSE)),"",VLOOKUP($A24,Schedule!$L$3:$O$62,2,FALSE))</f>
      </c>
      <c r="I24" s="32">
        <f>IF(ISERROR(VLOOKUP($A24,Schedule!$L$3:$O$62,3,FALSE)),"",VLOOKUP($A24,Schedule!$L$3:$O$62,3,FALSE))</f>
      </c>
      <c r="J24" s="73">
        <f>IF(ISERROR(VLOOKUP($A24,Schedule!$L$3:$O$62,4,FALSE)),"",VLOOKUP($A24,Schedule!$L$3:$O$62,4,FALSE))</f>
      </c>
      <c r="K24" s="29">
        <f>IF(ISERROR(VLOOKUP($A24,Schedule!$Q$3:$T$62,2,FALSE)),"",VLOOKUP($A24,Schedule!$Q$3:$T$62,2,FALSE))</f>
      </c>
      <c r="L24" s="32">
        <f>IF(ISERROR(VLOOKUP($A24,Schedule!$Q$3:$T$62,3,FALSE)),"",VLOOKUP($A24,Schedule!$Q$3:$T$62,3,FALSE))</f>
      </c>
      <c r="M24" s="73">
        <f>IF(ISERROR(VLOOKUP($A24,Schedule!$Q$3:$T$62,4,FALSE)),"",VLOOKUP($A24,Schedule!$Q$3:$T$62,4,FALSE))</f>
      </c>
      <c r="N24" s="29">
        <f>IF(ISERROR(VLOOKUP($A24,Schedule!$V$3:$Y$62,2,FALSE)),"",VLOOKUP($A24,Schedule!$V$3:$Y$62,2,FALSE))</f>
      </c>
      <c r="O24" s="32">
        <f>IF(ISERROR(VLOOKUP($A24,Schedule!$V$3:$Y$62,3,FALSE)),"",VLOOKUP($A24,Schedule!$V$3:$Y$62,3,FALSE))</f>
      </c>
      <c r="P24" s="73">
        <f>IF(ISERROR(VLOOKUP($A24,Schedule!$V$3:$Y$62,4,FALSE)),"",VLOOKUP($A24,Schedule!$V$3:$Y$62,4,FALSE))</f>
      </c>
      <c r="Q24" s="29">
        <f>IF(ISERROR(VLOOKUP($A24,Schedule!$AA$3:$AD$62,2,FALSE)),"",VLOOKUP($A24,Schedule!$AA$3:$AD$62,2,FALSE))</f>
      </c>
      <c r="R24" s="32">
        <f>IF(ISERROR(VLOOKUP($A24,Schedule!$AA$3:$AD$62,3,FALSE)),"",VLOOKUP($A24,Schedule!$AA$3:$AD$62,3,FALSE))</f>
      </c>
      <c r="S24" s="73">
        <f>IF(ISERROR(VLOOKUP($A24,Schedule!$AA$3:$AD$62,4,FALSE)),"",VLOOKUP($A24,Schedule!$AA$3:$AD$62,4,FALSE))</f>
      </c>
      <c r="T24" s="29">
        <f>IF(ISERROR(VLOOKUP($A24,Schedule!$AF$3:$AI$62,2,FALSE)),"",VLOOKUP($A24,Schedule!$AF$3:$AI$62,2,FALSE))</f>
      </c>
      <c r="U24" s="36">
        <f>IF(ISERROR(VLOOKUP($A24,Schedule!$AF$3:$AI$62,3,FALSE)),"",VLOOKUP($A24,Schedule!$AF$3:$AI$62,3,FALSE))</f>
      </c>
      <c r="V24" s="78">
        <f>IF(ISERROR(VLOOKUP($A24,Schedule!$AF$3:$AI$62,4,FALSE)),"",VLOOKUP($A24,Schedule!$AF$3:$AI$62,4,FALSE))</f>
      </c>
    </row>
    <row r="25" spans="1:22" ht="15" customHeight="1">
      <c r="A25" s="6">
        <v>18</v>
      </c>
      <c r="B25" s="69">
        <f>IF(ISERROR(VLOOKUP($A25,Schedule!$B$3:$E$62,2,FALSE)),"",VLOOKUP($A25,Schedule!$B$3:$E$62,2,FALSE))</f>
      </c>
      <c r="C25" s="30">
        <f>IF(ISERROR(VLOOKUP($A25,Schedule!$B$3:$E$62,3,FALSE)),"",VLOOKUP($A25,Schedule!$B$3:$E$62,3,FALSE))</f>
      </c>
      <c r="D25" s="74">
        <f>IF(ISERROR(VLOOKUP($A25,Schedule!$B$3:$E$62,4,FALSE)),"",VLOOKUP($A25,Schedule!$B$3:$E$62,4,FALSE))</f>
      </c>
      <c r="E25" s="30">
        <f>IF(ISERROR(VLOOKUP($A25,Schedule!$G$3:$J$62,2,FALSE)),"",VLOOKUP($A25,Schedule!$G$3:$J$62,2,FALSE))</f>
      </c>
      <c r="F25" s="31">
        <f>IF(ISERROR(VLOOKUP($A25,Schedule!$G$3:$J$62,3,FALSE)),"",VLOOKUP($A25,Schedule!$G$3:$J$62,3,FALSE))</f>
      </c>
      <c r="G25" s="74">
        <f>IF(ISERROR(VLOOKUP($A25,Schedule!$G$3:$J$62,4,FALSE)),"",VLOOKUP($A25,Schedule!$G$3:$J$62,4,FALSE))</f>
      </c>
      <c r="H25" s="30">
        <f>IF(ISERROR(VLOOKUP($A25,Schedule!$L$3:$O$62,2,FALSE)),"",VLOOKUP($A25,Schedule!$L$3:$O$62,2,FALSE))</f>
      </c>
      <c r="I25" s="31">
        <f>IF(ISERROR(VLOOKUP($A25,Schedule!$L$3:$O$62,3,FALSE)),"",VLOOKUP($A25,Schedule!$L$3:$O$62,3,FALSE))</f>
      </c>
      <c r="J25" s="74">
        <f>IF(ISERROR(VLOOKUP($A25,Schedule!$L$3:$O$62,4,FALSE)),"",VLOOKUP($A25,Schedule!$L$3:$O$62,4,FALSE))</f>
      </c>
      <c r="K25" s="30">
        <f>IF(ISERROR(VLOOKUP($A25,Schedule!$Q$3:$T$62,2,FALSE)),"",VLOOKUP($A25,Schedule!$Q$3:$T$62,2,FALSE))</f>
      </c>
      <c r="L25" s="31">
        <f>IF(ISERROR(VLOOKUP($A25,Schedule!$Q$3:$T$62,3,FALSE)),"",VLOOKUP($A25,Schedule!$Q$3:$T$62,3,FALSE))</f>
      </c>
      <c r="M25" s="74">
        <f>IF(ISERROR(VLOOKUP($A25,Schedule!$Q$3:$T$62,4,FALSE)),"",VLOOKUP($A25,Schedule!$Q$3:$T$62,4,FALSE))</f>
      </c>
      <c r="N25" s="30">
        <f>IF(ISERROR(VLOOKUP($A25,Schedule!$V$3:$Y$62,2,FALSE)),"",VLOOKUP($A25,Schedule!$V$3:$Y$62,2,FALSE))</f>
      </c>
      <c r="O25" s="31">
        <f>IF(ISERROR(VLOOKUP($A25,Schedule!$V$3:$Y$62,3,FALSE)),"",VLOOKUP($A25,Schedule!$V$3:$Y$62,3,FALSE))</f>
      </c>
      <c r="P25" s="74">
        <f>IF(ISERROR(VLOOKUP($A25,Schedule!$V$3:$Y$62,4,FALSE)),"",VLOOKUP($A25,Schedule!$V$3:$Y$62,4,FALSE))</f>
      </c>
      <c r="Q25" s="30">
        <f>IF(ISERROR(VLOOKUP($A25,Schedule!$AA$3:$AD$62,2,FALSE)),"",VLOOKUP($A25,Schedule!$AA$3:$AD$62,2,FALSE))</f>
      </c>
      <c r="R25" s="31">
        <f>IF(ISERROR(VLOOKUP($A25,Schedule!$AA$3:$AD$62,3,FALSE)),"",VLOOKUP($A25,Schedule!$AA$3:$AD$62,3,FALSE))</f>
      </c>
      <c r="S25" s="74">
        <f>IF(ISERROR(VLOOKUP($A25,Schedule!$AA$3:$AD$62,4,FALSE)),"",VLOOKUP($A25,Schedule!$AA$3:$AD$62,4,FALSE))</f>
      </c>
      <c r="T25" s="30">
        <f>IF(ISERROR(VLOOKUP($A25,Schedule!$AF$3:$AI$62,2,FALSE)),"",VLOOKUP($A25,Schedule!$AF$3:$AI$62,2,FALSE))</f>
      </c>
      <c r="U25" s="35">
        <f>IF(ISERROR(VLOOKUP($A25,Schedule!$AF$3:$AI$62,3,FALSE)),"",VLOOKUP($A25,Schedule!$AF$3:$AI$62,3,FALSE))</f>
      </c>
      <c r="V25" s="77">
        <f>IF(ISERROR(VLOOKUP($A25,Schedule!$AF$3:$AI$62,4,FALSE)),"",VLOOKUP($A25,Schedule!$AF$3:$AI$62,4,FALSE))</f>
      </c>
    </row>
    <row r="26" spans="1:22" ht="15" customHeight="1">
      <c r="A26" s="3">
        <v>19</v>
      </c>
      <c r="B26" s="68">
        <f>IF(ISERROR(VLOOKUP($A26,Schedule!$B$3:$E$62,2,FALSE)),"",VLOOKUP($A26,Schedule!$B$3:$E$62,2,FALSE))</f>
      </c>
      <c r="C26" s="29">
        <f>IF(ISERROR(VLOOKUP($A26,Schedule!$B$3:$E$62,3,FALSE)),"",VLOOKUP($A26,Schedule!$B$3:$E$62,3,FALSE))</f>
      </c>
      <c r="D26" s="73">
        <f>IF(ISERROR(VLOOKUP($A26,Schedule!$B$3:$E$62,4,FALSE)),"",VLOOKUP($A26,Schedule!$B$3:$E$62,4,FALSE))</f>
      </c>
      <c r="E26" s="29">
        <f>IF(ISERROR(VLOOKUP($A26,Schedule!$G$3:$J$62,2,FALSE)),"",VLOOKUP($A26,Schedule!$G$3:$J$62,2,FALSE))</f>
      </c>
      <c r="F26" s="32">
        <f>IF(ISERROR(VLOOKUP($A26,Schedule!$G$3:$J$62,3,FALSE)),"",VLOOKUP($A26,Schedule!$G$3:$J$62,3,FALSE))</f>
      </c>
      <c r="G26" s="73">
        <f>IF(ISERROR(VLOOKUP($A26,Schedule!$G$3:$J$62,4,FALSE)),"",VLOOKUP($A26,Schedule!$G$3:$J$62,4,FALSE))</f>
      </c>
      <c r="H26" s="29">
        <f>IF(ISERROR(VLOOKUP($A26,Schedule!$L$3:$O$62,2,FALSE)),"",VLOOKUP($A26,Schedule!$L$3:$O$62,2,FALSE))</f>
      </c>
      <c r="I26" s="32">
        <f>IF(ISERROR(VLOOKUP($A26,Schedule!$L$3:$O$62,3,FALSE)),"",VLOOKUP($A26,Schedule!$L$3:$O$62,3,FALSE))</f>
      </c>
      <c r="J26" s="73">
        <f>IF(ISERROR(VLOOKUP($A26,Schedule!$L$3:$O$62,4,FALSE)),"",VLOOKUP($A26,Schedule!$L$3:$O$62,4,FALSE))</f>
      </c>
      <c r="K26" s="29">
        <f>IF(ISERROR(VLOOKUP($A26,Schedule!$Q$3:$T$62,2,FALSE)),"",VLOOKUP($A26,Schedule!$Q$3:$T$62,2,FALSE))</f>
      </c>
      <c r="L26" s="32">
        <f>IF(ISERROR(VLOOKUP($A26,Schedule!$Q$3:$T$62,3,FALSE)),"",VLOOKUP($A26,Schedule!$Q$3:$T$62,3,FALSE))</f>
      </c>
      <c r="M26" s="73">
        <f>IF(ISERROR(VLOOKUP($A26,Schedule!$Q$3:$T$62,4,FALSE)),"",VLOOKUP($A26,Schedule!$Q$3:$T$62,4,FALSE))</f>
      </c>
      <c r="N26" s="29">
        <f>IF(ISERROR(VLOOKUP($A26,Schedule!$V$3:$Y$62,2,FALSE)),"",VLOOKUP($A26,Schedule!$V$3:$Y$62,2,FALSE))</f>
      </c>
      <c r="O26" s="32">
        <f>IF(ISERROR(VLOOKUP($A26,Schedule!$V$3:$Y$62,3,FALSE)),"",VLOOKUP($A26,Schedule!$V$3:$Y$62,3,FALSE))</f>
      </c>
      <c r="P26" s="73">
        <f>IF(ISERROR(VLOOKUP($A26,Schedule!$V$3:$Y$62,4,FALSE)),"",VLOOKUP($A26,Schedule!$V$3:$Y$62,4,FALSE))</f>
      </c>
      <c r="Q26" s="29">
        <f>IF(ISERROR(VLOOKUP($A26,Schedule!$AA$3:$AD$62,2,FALSE)),"",VLOOKUP($A26,Schedule!$AA$3:$AD$62,2,FALSE))</f>
      </c>
      <c r="R26" s="32">
        <f>IF(ISERROR(VLOOKUP($A26,Schedule!$AA$3:$AD$62,3,FALSE)),"",VLOOKUP($A26,Schedule!$AA$3:$AD$62,3,FALSE))</f>
      </c>
      <c r="S26" s="73">
        <f>IF(ISERROR(VLOOKUP($A26,Schedule!$AA$3:$AD$62,4,FALSE)),"",VLOOKUP($A26,Schedule!$AA$3:$AD$62,4,FALSE))</f>
      </c>
      <c r="T26" s="29">
        <f>IF(ISERROR(VLOOKUP($A26,Schedule!$AF$3:$AI$62,2,FALSE)),"",VLOOKUP($A26,Schedule!$AF$3:$AI$62,2,FALSE))</f>
      </c>
      <c r="U26" s="36">
        <f>IF(ISERROR(VLOOKUP($A26,Schedule!$AF$3:$AI$62,3,FALSE)),"",VLOOKUP($A26,Schedule!$AF$3:$AI$62,3,FALSE))</f>
      </c>
      <c r="V26" s="78">
        <f>IF(ISERROR(VLOOKUP($A26,Schedule!$AF$3:$AI$62,4,FALSE)),"",VLOOKUP($A26,Schedule!$AF$3:$AI$62,4,FALSE))</f>
      </c>
    </row>
    <row r="27" spans="1:22" ht="15" customHeight="1">
      <c r="A27" s="7">
        <v>20</v>
      </c>
      <c r="B27" s="70">
        <f>IF(ISERROR(VLOOKUP($A27,Schedule!$B$3:$E$62,2,FALSE)),"",VLOOKUP($A27,Schedule!$B$3:$E$62,2,FALSE))</f>
      </c>
      <c r="C27" s="33">
        <f>IF(ISERROR(VLOOKUP($A27,Schedule!$B$3:$E$62,3,FALSE)),"",VLOOKUP($A27,Schedule!$B$3:$E$62,3,FALSE))</f>
      </c>
      <c r="D27" s="75">
        <f>IF(ISERROR(VLOOKUP($A27,Schedule!$B$3:$E$62,4,FALSE)),"",VLOOKUP($A27,Schedule!$B$3:$E$62,4,FALSE))</f>
      </c>
      <c r="E27" s="33">
        <f>IF(ISERROR(VLOOKUP($A27,Schedule!$G$3:$J$62,2,FALSE)),"",VLOOKUP($A27,Schedule!$G$3:$J$62,2,FALSE))</f>
      </c>
      <c r="F27" s="34">
        <f>IF(ISERROR(VLOOKUP($A27,Schedule!$G$3:$J$62,3,FALSE)),"",VLOOKUP($A27,Schedule!$G$3:$J$62,3,FALSE))</f>
      </c>
      <c r="G27" s="75">
        <f>IF(ISERROR(VLOOKUP($A27,Schedule!$G$3:$J$62,4,FALSE)),"",VLOOKUP($A27,Schedule!$G$3:$J$62,4,FALSE))</f>
      </c>
      <c r="H27" s="33">
        <f>IF(ISERROR(VLOOKUP($A27,Schedule!$L$3:$O$62,2,FALSE)),"",VLOOKUP($A27,Schedule!$L$3:$O$62,2,FALSE))</f>
      </c>
      <c r="I27" s="34">
        <f>IF(ISERROR(VLOOKUP($A27,Schedule!$L$3:$O$62,3,FALSE)),"",VLOOKUP($A27,Schedule!$L$3:$O$62,3,FALSE))</f>
      </c>
      <c r="J27" s="75">
        <f>IF(ISERROR(VLOOKUP($A27,Schedule!$L$3:$O$62,4,FALSE)),"",VLOOKUP($A27,Schedule!$L$3:$O$62,4,FALSE))</f>
      </c>
      <c r="K27" s="33">
        <f>IF(ISERROR(VLOOKUP($A27,Schedule!$Q$3:$T$62,2,FALSE)),"",VLOOKUP($A27,Schedule!$Q$3:$T$62,2,FALSE))</f>
      </c>
      <c r="L27" s="34">
        <f>IF(ISERROR(VLOOKUP($A27,Schedule!$Q$3:$T$62,3,FALSE)),"",VLOOKUP($A27,Schedule!$Q$3:$T$62,3,FALSE))</f>
      </c>
      <c r="M27" s="75">
        <f>IF(ISERROR(VLOOKUP($A27,Schedule!$Q$3:$T$62,4,FALSE)),"",VLOOKUP($A27,Schedule!$Q$3:$T$62,4,FALSE))</f>
      </c>
      <c r="N27" s="33">
        <f>IF(ISERROR(VLOOKUP($A27,Schedule!$V$3:$Y$62,2,FALSE)),"",VLOOKUP($A27,Schedule!$V$3:$Y$62,2,FALSE))</f>
      </c>
      <c r="O27" s="34">
        <f>IF(ISERROR(VLOOKUP($A27,Schedule!$V$3:$Y$62,3,FALSE)),"",VLOOKUP($A27,Schedule!$V$3:$Y$62,3,FALSE))</f>
      </c>
      <c r="P27" s="75">
        <f>IF(ISERROR(VLOOKUP($A27,Schedule!$V$3:$Y$62,4,FALSE)),"",VLOOKUP($A27,Schedule!$V$3:$Y$62,4,FALSE))</f>
      </c>
      <c r="Q27" s="33">
        <f>IF(ISERROR(VLOOKUP($A27,Schedule!$AA$3:$AD$62,2,FALSE)),"",VLOOKUP($A27,Schedule!$AA$3:$AD$62,2,FALSE))</f>
      </c>
      <c r="R27" s="34">
        <f>IF(ISERROR(VLOOKUP($A27,Schedule!$AA$3:$AD$62,3,FALSE)),"",VLOOKUP($A27,Schedule!$AA$3:$AD$62,3,FALSE))</f>
      </c>
      <c r="S27" s="75">
        <f>IF(ISERROR(VLOOKUP($A27,Schedule!$AA$3:$AD$62,4,FALSE)),"",VLOOKUP($A27,Schedule!$AA$3:$AD$62,4,FALSE))</f>
      </c>
      <c r="T27" s="33">
        <f>IF(ISERROR(VLOOKUP($A27,Schedule!$AF$3:$AI$62,2,FALSE)),"",VLOOKUP($A27,Schedule!$AF$3:$AI$62,2,FALSE))</f>
      </c>
      <c r="U27" s="37">
        <f>IF(ISERROR(VLOOKUP($A27,Schedule!$AF$3:$AI$62,3,FALSE)),"",VLOOKUP($A27,Schedule!$AF$3:$AI$62,3,FALSE))</f>
      </c>
      <c r="V27" s="79">
        <f>IF(ISERROR(VLOOKUP($A27,Schedule!$AF$3:$AI$62,4,FALSE)),"",VLOOKUP($A27,Schedule!$AF$3:$AI$62,4,FALSE))</f>
      </c>
    </row>
    <row r="28" spans="1:22" ht="15" customHeight="1">
      <c r="A28" s="85" t="s">
        <v>29</v>
      </c>
      <c r="B28" s="85"/>
      <c r="C28" s="85"/>
      <c r="D28" s="76">
        <f>SUM(D8:D27)</f>
        <v>0</v>
      </c>
      <c r="G28" s="76">
        <f>SUM(G8:G27)</f>
        <v>220</v>
      </c>
      <c r="J28" s="76">
        <f>SUM(J8:J27)</f>
        <v>0</v>
      </c>
      <c r="M28" s="76">
        <f>SUM(M8:M27)</f>
        <v>100</v>
      </c>
      <c r="P28" s="76">
        <f>SUM(P8:P27)</f>
        <v>0</v>
      </c>
      <c r="S28" s="76">
        <f>SUM(S8:S27)</f>
        <v>0</v>
      </c>
      <c r="V28" s="76">
        <f>SUM(V8:V27)</f>
        <v>0</v>
      </c>
    </row>
    <row r="30" spans="1:22" ht="24" customHeight="1">
      <c r="A30" s="89" t="s">
        <v>18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</sheetData>
  <sheetProtection/>
  <mergeCells count="19">
    <mergeCell ref="A30:V30"/>
    <mergeCell ref="E2:V2"/>
    <mergeCell ref="O6:P6"/>
    <mergeCell ref="R6:S6"/>
    <mergeCell ref="U6:V6"/>
    <mergeCell ref="K5:M5"/>
    <mergeCell ref="N5:P5"/>
    <mergeCell ref="Q5:S5"/>
    <mergeCell ref="T5:V5"/>
    <mergeCell ref="A6:A7"/>
    <mergeCell ref="L6:M6"/>
    <mergeCell ref="A28:C28"/>
    <mergeCell ref="C2:D2"/>
    <mergeCell ref="B5:D5"/>
    <mergeCell ref="E5:G5"/>
    <mergeCell ref="H5:J5"/>
    <mergeCell ref="C6:D6"/>
    <mergeCell ref="F6:G6"/>
    <mergeCell ref="I6:J6"/>
  </mergeCells>
  <conditionalFormatting sqref="B6 E6 H6 K6 N6 Q6 T6">
    <cfRule type="expression" priority="1" dxfId="0" stopIfTrue="1">
      <formula>WEEKDAY(B$6)=1</formula>
    </cfRule>
    <cfRule type="expression" priority="2" dxfId="0" stopIfTrue="1">
      <formula>MATCH(B$6,Holiday,0)</formula>
    </cfRule>
  </conditionalFormatting>
  <conditionalFormatting sqref="C6 F6 I6 L6 O6 R6 U6">
    <cfRule type="expression" priority="3" dxfId="0" stopIfTrue="1">
      <formula>WEEKDAY(B$6)=1</formula>
    </cfRule>
    <cfRule type="expression" priority="4" dxfId="0" stopIfTrue="1">
      <formula>MATCH(B$6,Holiday,0)</formula>
    </cfRule>
  </conditionalFormatting>
  <conditionalFormatting sqref="B5:V5">
    <cfRule type="cellIs" priority="5" dxfId="1" operator="notEqual" stopIfTrue="1">
      <formula>""</formula>
    </cfRule>
  </conditionalFormatting>
  <hyperlinks>
    <hyperlink ref="A30" r:id="rId1" display="VISIT EXCELTEMPLATE.NET FOR MORE TEMPLATES AND UPDATES"/>
  </hyperlinks>
  <printOptions/>
  <pageMargins left="0.42" right="0.49" top="0.32" bottom="0.28" header="0.25" footer="0.19"/>
  <pageSetup fitToHeight="1" fitToWidth="1" orientation="landscape" scale="3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L1001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2.140625" style="12" customWidth="1"/>
    <col min="2" max="2" width="6.7109375" style="12" bestFit="1" customWidth="1"/>
    <col min="3" max="3" width="17.8515625" style="41" bestFit="1" customWidth="1"/>
    <col min="4" max="4" width="18.7109375" style="42" bestFit="1" customWidth="1"/>
    <col min="5" max="5" width="29.7109375" style="43" bestFit="1" customWidth="1"/>
    <col min="6" max="6" width="15.421875" style="18" customWidth="1"/>
    <col min="7" max="7" width="21.140625" style="48" bestFit="1" customWidth="1"/>
    <col min="8" max="8" width="30.00390625" style="41" bestFit="1" customWidth="1"/>
    <col min="9" max="9" width="4.28125" style="52" customWidth="1"/>
    <col min="10" max="10" width="9.140625" style="12" customWidth="1"/>
    <col min="11" max="11" width="13.28125" style="12" customWidth="1"/>
    <col min="12" max="12" width="28.8515625" style="12" customWidth="1"/>
    <col min="13" max="16384" width="9.140625" style="12" customWidth="1"/>
  </cols>
  <sheetData>
    <row r="2" spans="2:12" ht="12.75">
      <c r="B2" s="96" t="s">
        <v>0</v>
      </c>
      <c r="C2" s="95" t="s">
        <v>17</v>
      </c>
      <c r="D2" s="95"/>
      <c r="E2" s="95"/>
      <c r="F2" s="95" t="s">
        <v>31</v>
      </c>
      <c r="G2" s="95"/>
      <c r="H2" s="95"/>
      <c r="I2" s="49"/>
      <c r="J2" s="56" t="s">
        <v>1</v>
      </c>
      <c r="K2" s="94">
        <f>Schedule!K2</f>
        <v>2010</v>
      </c>
      <c r="L2" s="94"/>
    </row>
    <row r="3" spans="2:12" ht="12.75">
      <c r="B3" s="97"/>
      <c r="C3" s="53" t="s">
        <v>16</v>
      </c>
      <c r="D3" s="54" t="s">
        <v>15</v>
      </c>
      <c r="E3" s="53" t="s">
        <v>32</v>
      </c>
      <c r="F3" s="55" t="s">
        <v>25</v>
      </c>
      <c r="G3" s="55" t="s">
        <v>26</v>
      </c>
      <c r="H3" s="53" t="s">
        <v>28</v>
      </c>
      <c r="I3" s="50"/>
      <c r="J3" s="57" t="s">
        <v>0</v>
      </c>
      <c r="K3" s="57" t="s">
        <v>2</v>
      </c>
      <c r="L3" s="58" t="s">
        <v>3</v>
      </c>
    </row>
    <row r="4" spans="2:12" ht="12.75">
      <c r="B4" s="13">
        <v>1</v>
      </c>
      <c r="C4" s="40"/>
      <c r="D4" s="24">
        <v>2</v>
      </c>
      <c r="E4" s="65"/>
      <c r="F4" s="44" t="s">
        <v>19</v>
      </c>
      <c r="G4" s="45" t="s">
        <v>21</v>
      </c>
      <c r="H4" s="80">
        <v>200</v>
      </c>
      <c r="I4" s="51">
        <f>IF(C4="Sunday",1,IF(C4="Monday",2,IF(C4="Tuesday",2,IF(C4="Wednesday",4,IF(C4="Thursday",5,IF(C4="Friday",6,IF(C4="Saturday",7,"")))))))</f>
      </c>
      <c r="J4" s="59">
        <v>1</v>
      </c>
      <c r="K4" s="14">
        <f>DATE(K2,1,1)</f>
        <v>40179</v>
      </c>
      <c r="L4" s="15" t="s">
        <v>4</v>
      </c>
    </row>
    <row r="5" spans="2:12" ht="12.75">
      <c r="B5" s="13">
        <v>2</v>
      </c>
      <c r="C5" s="40"/>
      <c r="D5" s="24">
        <v>11</v>
      </c>
      <c r="E5" s="65"/>
      <c r="F5" s="44" t="s">
        <v>20</v>
      </c>
      <c r="G5" s="45" t="s">
        <v>22</v>
      </c>
      <c r="H5" s="80">
        <v>200</v>
      </c>
      <c r="I5" s="51">
        <f aca="true" t="shared" si="0" ref="I5:I68">IF(C5="Sunday",1,IF(C5="Monday",2,IF(C5="Tuesday",2,IF(C5="Wednesday",4,IF(C5="Thursday",5,IF(C5="Friday",6,IF(C5="Saturday",7,"")))))))</f>
      </c>
      <c r="J5" s="59">
        <v>2</v>
      </c>
      <c r="K5" s="14">
        <f>DATE(K2,1,1)+IF(2&lt;WEEKDAY(DATE(K2,1,1)),7-WEEKDAY(DATE(K2,1,1))+2,2-WEEKDAY(DATE(K2,1,1)))+((3-1)*7)</f>
        <v>40196</v>
      </c>
      <c r="L5" s="15" t="s">
        <v>5</v>
      </c>
    </row>
    <row r="6" spans="2:12" ht="12.75">
      <c r="B6" s="13">
        <v>3</v>
      </c>
      <c r="C6" s="40"/>
      <c r="D6" s="24">
        <v>20</v>
      </c>
      <c r="E6" s="65"/>
      <c r="F6" s="44" t="s">
        <v>24</v>
      </c>
      <c r="G6" s="45" t="s">
        <v>23</v>
      </c>
      <c r="H6" s="80">
        <v>150</v>
      </c>
      <c r="I6" s="51">
        <f t="shared" si="0"/>
      </c>
      <c r="J6" s="59">
        <v>3</v>
      </c>
      <c r="K6" s="14">
        <f>DATE(K2,2,1)+IF(2&lt;WEEKDAY(DATE(K2,2,1)),7-WEEKDAY(DATE(K2,2,1))+2,2-WEEKDAY(DATE(K2,2,1)))+((3-1)*7)</f>
        <v>40224</v>
      </c>
      <c r="L6" s="15" t="s">
        <v>6</v>
      </c>
    </row>
    <row r="7" spans="2:12" ht="12.75">
      <c r="B7" s="13">
        <v>4</v>
      </c>
      <c r="C7" s="40" t="s">
        <v>33</v>
      </c>
      <c r="D7" s="24"/>
      <c r="E7" s="65"/>
      <c r="F7" s="44" t="s">
        <v>34</v>
      </c>
      <c r="G7" s="44" t="s">
        <v>35</v>
      </c>
      <c r="H7" s="80">
        <v>100</v>
      </c>
      <c r="I7" s="51">
        <f t="shared" si="0"/>
        <v>2</v>
      </c>
      <c r="J7" s="59">
        <v>4</v>
      </c>
      <c r="K7" s="14">
        <f>DATE(K2,6,1)+IF(2&lt;WEEKDAY(DATE(K2,6,1)),7-WEEKDAY(DATE(K2,6,1))+2,2-WEEKDAY(DATE(K2,6,1)))+((1-1)*7)-7</f>
        <v>40329</v>
      </c>
      <c r="L7" s="15" t="s">
        <v>7</v>
      </c>
    </row>
    <row r="8" spans="2:12" ht="12.75">
      <c r="B8" s="13">
        <v>5</v>
      </c>
      <c r="C8" s="40"/>
      <c r="D8" s="24"/>
      <c r="E8" s="65">
        <v>40180</v>
      </c>
      <c r="F8" s="44" t="s">
        <v>36</v>
      </c>
      <c r="G8" s="44" t="s">
        <v>37</v>
      </c>
      <c r="H8" s="80">
        <v>20</v>
      </c>
      <c r="I8" s="51">
        <f t="shared" si="0"/>
      </c>
      <c r="J8" s="59">
        <v>5</v>
      </c>
      <c r="K8" s="14">
        <f>DATE(K2,7,4)</f>
        <v>40363</v>
      </c>
      <c r="L8" s="15" t="s">
        <v>8</v>
      </c>
    </row>
    <row r="9" spans="2:12" ht="12.75">
      <c r="B9" s="13">
        <v>6</v>
      </c>
      <c r="C9" s="40"/>
      <c r="D9" s="24"/>
      <c r="E9" s="65"/>
      <c r="F9" s="44"/>
      <c r="G9" s="44"/>
      <c r="H9" s="80"/>
      <c r="I9" s="51">
        <f t="shared" si="0"/>
      </c>
      <c r="J9" s="59">
        <v>6</v>
      </c>
      <c r="K9" s="14">
        <f>DATE(K2,9,1)+IF(2&lt;WEEKDAY(DATE(K2,9,1)),7-WEEKDAY(DATE(K2,9,1))+2,2-WEEKDAY(DATE(K2,9,1)))+((1-1)*7)</f>
        <v>40427</v>
      </c>
      <c r="L9" s="15" t="s">
        <v>9</v>
      </c>
    </row>
    <row r="10" spans="2:12" ht="12.75">
      <c r="B10" s="13">
        <v>7</v>
      </c>
      <c r="C10" s="40"/>
      <c r="D10" s="24"/>
      <c r="E10" s="65"/>
      <c r="F10" s="44"/>
      <c r="G10" s="44"/>
      <c r="H10" s="80"/>
      <c r="I10" s="51">
        <f t="shared" si="0"/>
      </c>
      <c r="J10" s="59">
        <v>7</v>
      </c>
      <c r="K10" s="14">
        <f>DATE(K2,11,11)</f>
        <v>40493</v>
      </c>
      <c r="L10" s="15" t="s">
        <v>10</v>
      </c>
    </row>
    <row r="11" spans="2:12" ht="12.75">
      <c r="B11" s="13">
        <v>8</v>
      </c>
      <c r="C11" s="40"/>
      <c r="D11" s="24"/>
      <c r="E11" s="65"/>
      <c r="F11" s="44"/>
      <c r="G11" s="44"/>
      <c r="H11" s="80"/>
      <c r="I11" s="51">
        <f t="shared" si="0"/>
      </c>
      <c r="J11" s="59">
        <v>8</v>
      </c>
      <c r="K11" s="14">
        <f>DATE(K2,10,1)+IF(2&lt;WEEKDAY(DATE(K2,10,1)),7-WEEKDAY(DATE(K2,10,1))+2,2-WEEKDAY(DATE(K2,10,1)))+((2-1)*7)</f>
        <v>40462</v>
      </c>
      <c r="L11" s="15" t="s">
        <v>11</v>
      </c>
    </row>
    <row r="12" spans="2:12" ht="12.75">
      <c r="B12" s="13">
        <v>9</v>
      </c>
      <c r="C12" s="40"/>
      <c r="D12" s="24"/>
      <c r="E12" s="65"/>
      <c r="F12" s="44"/>
      <c r="G12" s="44"/>
      <c r="H12" s="80"/>
      <c r="I12" s="51">
        <f t="shared" si="0"/>
      </c>
      <c r="J12" s="59">
        <v>9</v>
      </c>
      <c r="K12" s="14">
        <f>DATE(K2,11,1)+IF(5&lt;WEEKDAY(DATE(K2,11,1)),7-WEEKDAY(DATE(K2,11,1))+5,5-WEEKDAY(DATE(K2,11,1)))+((4-1)*7)</f>
        <v>40507</v>
      </c>
      <c r="L12" s="15" t="s">
        <v>12</v>
      </c>
    </row>
    <row r="13" spans="2:12" ht="12.75">
      <c r="B13" s="13">
        <v>10</v>
      </c>
      <c r="C13" s="40"/>
      <c r="D13" s="24"/>
      <c r="E13" s="65"/>
      <c r="F13" s="44"/>
      <c r="G13" s="44"/>
      <c r="H13" s="80"/>
      <c r="I13" s="51">
        <f t="shared" si="0"/>
      </c>
      <c r="J13" s="59">
        <v>10</v>
      </c>
      <c r="K13" s="14">
        <f>DATE(K2,12,25)</f>
        <v>40537</v>
      </c>
      <c r="L13" s="15" t="s">
        <v>13</v>
      </c>
    </row>
    <row r="14" spans="2:12" ht="12.75">
      <c r="B14" s="13">
        <v>11</v>
      </c>
      <c r="C14" s="40"/>
      <c r="D14" s="24"/>
      <c r="E14" s="66"/>
      <c r="F14" s="46"/>
      <c r="G14" s="46"/>
      <c r="H14" s="80"/>
      <c r="I14" s="51">
        <f t="shared" si="0"/>
      </c>
      <c r="J14" s="59">
        <v>11</v>
      </c>
      <c r="K14" s="16"/>
      <c r="L14" s="17"/>
    </row>
    <row r="15" spans="2:12" ht="12.75">
      <c r="B15" s="13">
        <v>12</v>
      </c>
      <c r="C15" s="40"/>
      <c r="D15" s="24"/>
      <c r="E15" s="66"/>
      <c r="F15" s="46"/>
      <c r="G15" s="46"/>
      <c r="H15" s="81"/>
      <c r="I15" s="51">
        <f t="shared" si="0"/>
      </c>
      <c r="J15" s="59">
        <v>12</v>
      </c>
      <c r="K15" s="16"/>
      <c r="L15" s="17"/>
    </row>
    <row r="16" spans="2:12" ht="12.75">
      <c r="B16" s="13">
        <v>13</v>
      </c>
      <c r="C16" s="40"/>
      <c r="D16" s="24"/>
      <c r="E16" s="65"/>
      <c r="F16" s="44"/>
      <c r="G16" s="44"/>
      <c r="H16" s="80"/>
      <c r="I16" s="51">
        <f t="shared" si="0"/>
      </c>
      <c r="J16" s="59">
        <v>13</v>
      </c>
      <c r="K16" s="14"/>
      <c r="L16" s="15"/>
    </row>
    <row r="17" spans="2:12" ht="12.75">
      <c r="B17" s="13">
        <v>14</v>
      </c>
      <c r="C17" s="40"/>
      <c r="D17" s="24"/>
      <c r="E17" s="65"/>
      <c r="F17" s="44"/>
      <c r="G17" s="44"/>
      <c r="H17" s="80"/>
      <c r="I17" s="51">
        <f t="shared" si="0"/>
      </c>
      <c r="J17" s="59">
        <v>14</v>
      </c>
      <c r="K17" s="14"/>
      <c r="L17" s="15"/>
    </row>
    <row r="18" spans="2:12" ht="12.75">
      <c r="B18" s="13">
        <v>15</v>
      </c>
      <c r="C18" s="40"/>
      <c r="D18" s="24"/>
      <c r="E18" s="65"/>
      <c r="F18" s="44"/>
      <c r="G18" s="44"/>
      <c r="H18" s="80"/>
      <c r="I18" s="51">
        <f t="shared" si="0"/>
      </c>
      <c r="J18" s="59">
        <v>15</v>
      </c>
      <c r="K18" s="14"/>
      <c r="L18" s="15"/>
    </row>
    <row r="19" spans="2:12" ht="12.75">
      <c r="B19" s="13">
        <v>16</v>
      </c>
      <c r="C19" s="40"/>
      <c r="D19" s="24"/>
      <c r="E19" s="65"/>
      <c r="F19" s="44"/>
      <c r="G19" s="44"/>
      <c r="H19" s="80"/>
      <c r="I19" s="51">
        <f t="shared" si="0"/>
      </c>
      <c r="J19" s="59">
        <v>16</v>
      </c>
      <c r="K19" s="14"/>
      <c r="L19" s="15"/>
    </row>
    <row r="20" spans="2:12" ht="12.75">
      <c r="B20" s="13">
        <v>17</v>
      </c>
      <c r="C20" s="40"/>
      <c r="D20" s="24"/>
      <c r="E20" s="65"/>
      <c r="F20" s="44"/>
      <c r="G20" s="44"/>
      <c r="H20" s="80"/>
      <c r="I20" s="51">
        <f t="shared" si="0"/>
      </c>
      <c r="J20" s="59">
        <v>17</v>
      </c>
      <c r="K20" s="14"/>
      <c r="L20" s="15"/>
    </row>
    <row r="21" spans="2:12" ht="12.75">
      <c r="B21" s="13">
        <v>18</v>
      </c>
      <c r="C21" s="40"/>
      <c r="D21" s="24"/>
      <c r="E21" s="65"/>
      <c r="F21" s="44"/>
      <c r="G21" s="44"/>
      <c r="H21" s="80"/>
      <c r="I21" s="51">
        <f t="shared" si="0"/>
      </c>
      <c r="J21" s="59">
        <v>18</v>
      </c>
      <c r="K21" s="14"/>
      <c r="L21" s="15"/>
    </row>
    <row r="22" spans="2:12" ht="12.75">
      <c r="B22" s="13">
        <v>19</v>
      </c>
      <c r="C22" s="40"/>
      <c r="D22" s="24"/>
      <c r="E22" s="65"/>
      <c r="F22" s="44"/>
      <c r="G22" s="44"/>
      <c r="H22" s="80"/>
      <c r="I22" s="51">
        <f t="shared" si="0"/>
      </c>
      <c r="J22" s="59">
        <v>19</v>
      </c>
      <c r="K22" s="14"/>
      <c r="L22" s="15"/>
    </row>
    <row r="23" spans="2:12" ht="12.75">
      <c r="B23" s="13">
        <v>20</v>
      </c>
      <c r="C23" s="40"/>
      <c r="D23" s="24"/>
      <c r="E23" s="65"/>
      <c r="F23" s="44"/>
      <c r="G23" s="44"/>
      <c r="H23" s="80"/>
      <c r="I23" s="51">
        <f t="shared" si="0"/>
      </c>
      <c r="J23" s="59">
        <v>20</v>
      </c>
      <c r="K23" s="14"/>
      <c r="L23" s="15"/>
    </row>
    <row r="24" spans="2:9" ht="12.75">
      <c r="B24" s="13">
        <v>21</v>
      </c>
      <c r="C24" s="40"/>
      <c r="D24" s="24"/>
      <c r="E24" s="67"/>
      <c r="F24" s="47"/>
      <c r="G24" s="47"/>
      <c r="H24" s="82"/>
      <c r="I24" s="51">
        <f t="shared" si="0"/>
      </c>
    </row>
    <row r="25" spans="2:9" ht="12.75">
      <c r="B25" s="13">
        <v>22</v>
      </c>
      <c r="C25" s="40"/>
      <c r="D25" s="24"/>
      <c r="E25" s="67"/>
      <c r="F25" s="47"/>
      <c r="G25" s="47"/>
      <c r="H25" s="82"/>
      <c r="I25" s="51">
        <f t="shared" si="0"/>
      </c>
    </row>
    <row r="26" spans="2:9" ht="12.75">
      <c r="B26" s="13">
        <v>23</v>
      </c>
      <c r="C26" s="40"/>
      <c r="D26" s="24"/>
      <c r="E26" s="67"/>
      <c r="F26" s="47"/>
      <c r="G26" s="47"/>
      <c r="H26" s="82"/>
      <c r="I26" s="51">
        <f t="shared" si="0"/>
      </c>
    </row>
    <row r="27" spans="2:9" ht="12.75">
      <c r="B27" s="13">
        <v>24</v>
      </c>
      <c r="C27" s="40"/>
      <c r="D27" s="24"/>
      <c r="E27" s="67"/>
      <c r="F27" s="47"/>
      <c r="G27" s="47"/>
      <c r="H27" s="82"/>
      <c r="I27" s="51">
        <f t="shared" si="0"/>
      </c>
    </row>
    <row r="28" spans="2:9" ht="12.75">
      <c r="B28" s="13">
        <v>25</v>
      </c>
      <c r="C28" s="40"/>
      <c r="D28" s="24"/>
      <c r="E28" s="67"/>
      <c r="F28" s="47"/>
      <c r="G28" s="47"/>
      <c r="H28" s="82"/>
      <c r="I28" s="51">
        <f t="shared" si="0"/>
      </c>
    </row>
    <row r="29" spans="2:9" ht="12.75">
      <c r="B29" s="13">
        <v>26</v>
      </c>
      <c r="C29" s="40"/>
      <c r="D29" s="24"/>
      <c r="E29" s="67"/>
      <c r="F29" s="47"/>
      <c r="G29" s="47"/>
      <c r="H29" s="82"/>
      <c r="I29" s="51">
        <f t="shared" si="0"/>
      </c>
    </row>
    <row r="30" spans="2:9" ht="12.75">
      <c r="B30" s="13">
        <v>27</v>
      </c>
      <c r="C30" s="40"/>
      <c r="D30" s="24"/>
      <c r="E30" s="67"/>
      <c r="F30" s="47"/>
      <c r="G30" s="47"/>
      <c r="H30" s="82"/>
      <c r="I30" s="51">
        <f t="shared" si="0"/>
      </c>
    </row>
    <row r="31" spans="2:9" ht="12.75">
      <c r="B31" s="13">
        <v>28</v>
      </c>
      <c r="C31" s="40"/>
      <c r="D31" s="24"/>
      <c r="E31" s="67"/>
      <c r="F31" s="47"/>
      <c r="G31" s="47"/>
      <c r="H31" s="82"/>
      <c r="I31" s="51">
        <f t="shared" si="0"/>
      </c>
    </row>
    <row r="32" spans="2:9" ht="12.75">
      <c r="B32" s="13">
        <v>29</v>
      </c>
      <c r="C32" s="40"/>
      <c r="D32" s="24"/>
      <c r="E32" s="67"/>
      <c r="F32" s="47"/>
      <c r="G32" s="47"/>
      <c r="H32" s="82"/>
      <c r="I32" s="51">
        <f t="shared" si="0"/>
      </c>
    </row>
    <row r="33" spans="2:9" ht="12.75">
      <c r="B33" s="13">
        <v>30</v>
      </c>
      <c r="C33" s="40"/>
      <c r="D33" s="24"/>
      <c r="E33" s="67"/>
      <c r="F33" s="47"/>
      <c r="G33" s="47"/>
      <c r="H33" s="82"/>
      <c r="I33" s="51">
        <f t="shared" si="0"/>
      </c>
    </row>
    <row r="34" spans="2:9" ht="12.75">
      <c r="B34" s="13">
        <v>31</v>
      </c>
      <c r="C34" s="40"/>
      <c r="D34" s="24"/>
      <c r="E34" s="67"/>
      <c r="F34" s="47"/>
      <c r="G34" s="47"/>
      <c r="H34" s="82"/>
      <c r="I34" s="51">
        <f t="shared" si="0"/>
      </c>
    </row>
    <row r="35" spans="2:9" ht="12.75">
      <c r="B35" s="13">
        <v>32</v>
      </c>
      <c r="C35" s="40"/>
      <c r="D35" s="24"/>
      <c r="E35" s="67"/>
      <c r="F35" s="47"/>
      <c r="G35" s="47"/>
      <c r="H35" s="82"/>
      <c r="I35" s="51">
        <f t="shared" si="0"/>
      </c>
    </row>
    <row r="36" spans="2:9" ht="12.75">
      <c r="B36" s="13">
        <v>33</v>
      </c>
      <c r="C36" s="40"/>
      <c r="D36" s="24"/>
      <c r="E36" s="67"/>
      <c r="F36" s="47"/>
      <c r="G36" s="47"/>
      <c r="H36" s="82"/>
      <c r="I36" s="51">
        <f t="shared" si="0"/>
      </c>
    </row>
    <row r="37" spans="2:9" ht="12.75">
      <c r="B37" s="13">
        <v>34</v>
      </c>
      <c r="C37" s="40"/>
      <c r="D37" s="24"/>
      <c r="E37" s="67"/>
      <c r="F37" s="47"/>
      <c r="G37" s="47"/>
      <c r="H37" s="82"/>
      <c r="I37" s="51">
        <f t="shared" si="0"/>
      </c>
    </row>
    <row r="38" spans="2:9" ht="12.75">
      <c r="B38" s="13">
        <v>35</v>
      </c>
      <c r="C38" s="40"/>
      <c r="D38" s="24"/>
      <c r="E38" s="67"/>
      <c r="F38" s="47"/>
      <c r="G38" s="47"/>
      <c r="H38" s="82"/>
      <c r="I38" s="51">
        <f t="shared" si="0"/>
      </c>
    </row>
    <row r="39" spans="2:9" ht="12.75">
      <c r="B39" s="13">
        <v>36</v>
      </c>
      <c r="C39" s="40"/>
      <c r="D39" s="24"/>
      <c r="E39" s="67"/>
      <c r="F39" s="47"/>
      <c r="G39" s="47"/>
      <c r="H39" s="82"/>
      <c r="I39" s="51">
        <f t="shared" si="0"/>
      </c>
    </row>
    <row r="40" spans="2:9" ht="12.75">
      <c r="B40" s="13">
        <v>37</v>
      </c>
      <c r="C40" s="40"/>
      <c r="D40" s="24"/>
      <c r="E40" s="67"/>
      <c r="F40" s="47"/>
      <c r="G40" s="47"/>
      <c r="H40" s="82"/>
      <c r="I40" s="51">
        <f t="shared" si="0"/>
      </c>
    </row>
    <row r="41" spans="2:9" ht="12.75">
      <c r="B41" s="13">
        <v>38</v>
      </c>
      <c r="C41" s="40"/>
      <c r="D41" s="24"/>
      <c r="E41" s="67"/>
      <c r="F41" s="47"/>
      <c r="G41" s="47"/>
      <c r="H41" s="82"/>
      <c r="I41" s="51">
        <f t="shared" si="0"/>
      </c>
    </row>
    <row r="42" spans="2:9" ht="12.75">
      <c r="B42" s="13">
        <v>39</v>
      </c>
      <c r="C42" s="40"/>
      <c r="D42" s="24"/>
      <c r="E42" s="67"/>
      <c r="F42" s="47"/>
      <c r="G42" s="47"/>
      <c r="H42" s="82"/>
      <c r="I42" s="51">
        <f t="shared" si="0"/>
      </c>
    </row>
    <row r="43" spans="2:9" ht="12.75">
      <c r="B43" s="13">
        <v>40</v>
      </c>
      <c r="C43" s="40"/>
      <c r="D43" s="24"/>
      <c r="E43" s="67"/>
      <c r="F43" s="47"/>
      <c r="G43" s="47"/>
      <c r="H43" s="82"/>
      <c r="I43" s="51">
        <f t="shared" si="0"/>
      </c>
    </row>
    <row r="44" spans="2:9" ht="12.75">
      <c r="B44" s="13">
        <v>41</v>
      </c>
      <c r="C44" s="40"/>
      <c r="D44" s="24"/>
      <c r="E44" s="67"/>
      <c r="F44" s="47"/>
      <c r="G44" s="47"/>
      <c r="H44" s="82"/>
      <c r="I44" s="51">
        <f t="shared" si="0"/>
      </c>
    </row>
    <row r="45" spans="2:9" ht="12.75">
      <c r="B45" s="13">
        <v>42</v>
      </c>
      <c r="C45" s="40"/>
      <c r="D45" s="24"/>
      <c r="E45" s="67"/>
      <c r="F45" s="47"/>
      <c r="G45" s="47"/>
      <c r="H45" s="82"/>
      <c r="I45" s="51">
        <f t="shared" si="0"/>
      </c>
    </row>
    <row r="46" spans="2:9" ht="12.75">
      <c r="B46" s="13">
        <v>43</v>
      </c>
      <c r="C46" s="40"/>
      <c r="D46" s="24"/>
      <c r="E46" s="67"/>
      <c r="F46" s="47"/>
      <c r="G46" s="47"/>
      <c r="H46" s="82"/>
      <c r="I46" s="51">
        <f t="shared" si="0"/>
      </c>
    </row>
    <row r="47" spans="2:9" ht="12.75">
      <c r="B47" s="13">
        <v>44</v>
      </c>
      <c r="C47" s="40"/>
      <c r="D47" s="24"/>
      <c r="E47" s="67"/>
      <c r="F47" s="47"/>
      <c r="G47" s="47"/>
      <c r="H47" s="82"/>
      <c r="I47" s="51">
        <f t="shared" si="0"/>
      </c>
    </row>
    <row r="48" spans="2:9" ht="12.75">
      <c r="B48" s="13">
        <v>45</v>
      </c>
      <c r="C48" s="40"/>
      <c r="D48" s="24"/>
      <c r="E48" s="67"/>
      <c r="F48" s="47"/>
      <c r="G48" s="47"/>
      <c r="H48" s="82"/>
      <c r="I48" s="51">
        <f t="shared" si="0"/>
      </c>
    </row>
    <row r="49" spans="2:9" ht="12.75">
      <c r="B49" s="13">
        <v>46</v>
      </c>
      <c r="C49" s="40"/>
      <c r="D49" s="24"/>
      <c r="E49" s="67"/>
      <c r="F49" s="47"/>
      <c r="G49" s="47"/>
      <c r="H49" s="82"/>
      <c r="I49" s="51">
        <f t="shared" si="0"/>
      </c>
    </row>
    <row r="50" spans="2:9" ht="12.75">
      <c r="B50" s="13">
        <v>47</v>
      </c>
      <c r="C50" s="40"/>
      <c r="D50" s="24"/>
      <c r="E50" s="67"/>
      <c r="F50" s="47"/>
      <c r="G50" s="47"/>
      <c r="H50" s="82"/>
      <c r="I50" s="51">
        <f t="shared" si="0"/>
      </c>
    </row>
    <row r="51" spans="2:9" ht="12.75">
      <c r="B51" s="13">
        <v>48</v>
      </c>
      <c r="C51" s="40"/>
      <c r="D51" s="24"/>
      <c r="E51" s="67"/>
      <c r="F51" s="47"/>
      <c r="G51" s="47"/>
      <c r="H51" s="82"/>
      <c r="I51" s="51">
        <f t="shared" si="0"/>
      </c>
    </row>
    <row r="52" spans="2:9" ht="12.75">
      <c r="B52" s="13">
        <v>49</v>
      </c>
      <c r="C52" s="40"/>
      <c r="D52" s="24"/>
      <c r="E52" s="67"/>
      <c r="F52" s="47"/>
      <c r="G52" s="47"/>
      <c r="H52" s="82"/>
      <c r="I52" s="51">
        <f t="shared" si="0"/>
      </c>
    </row>
    <row r="53" spans="2:9" ht="12.75">
      <c r="B53" s="13">
        <v>50</v>
      </c>
      <c r="C53" s="40"/>
      <c r="D53" s="24"/>
      <c r="E53" s="67"/>
      <c r="F53" s="47"/>
      <c r="G53" s="47"/>
      <c r="H53" s="82"/>
      <c r="I53" s="51">
        <f t="shared" si="0"/>
      </c>
    </row>
    <row r="54" spans="2:9" ht="12.75">
      <c r="B54" s="13">
        <v>51</v>
      </c>
      <c r="C54" s="40"/>
      <c r="D54" s="24"/>
      <c r="E54" s="67"/>
      <c r="F54" s="47"/>
      <c r="G54" s="47"/>
      <c r="H54" s="82"/>
      <c r="I54" s="51">
        <f t="shared" si="0"/>
      </c>
    </row>
    <row r="55" spans="2:9" ht="12.75">
      <c r="B55" s="13">
        <v>52</v>
      </c>
      <c r="C55" s="40"/>
      <c r="D55" s="24"/>
      <c r="E55" s="67"/>
      <c r="F55" s="47"/>
      <c r="G55" s="47"/>
      <c r="H55" s="82"/>
      <c r="I55" s="51">
        <f t="shared" si="0"/>
      </c>
    </row>
    <row r="56" spans="2:9" ht="12.75">
      <c r="B56" s="13">
        <v>53</v>
      </c>
      <c r="C56" s="40"/>
      <c r="D56" s="24"/>
      <c r="E56" s="67"/>
      <c r="F56" s="47"/>
      <c r="G56" s="47"/>
      <c r="H56" s="82"/>
      <c r="I56" s="51">
        <f t="shared" si="0"/>
      </c>
    </row>
    <row r="57" spans="2:9" ht="12.75">
      <c r="B57" s="13">
        <v>54</v>
      </c>
      <c r="C57" s="40"/>
      <c r="D57" s="24"/>
      <c r="E57" s="67"/>
      <c r="F57" s="47"/>
      <c r="G57" s="47"/>
      <c r="H57" s="82"/>
      <c r="I57" s="51">
        <f t="shared" si="0"/>
      </c>
    </row>
    <row r="58" spans="2:9" ht="12.75">
      <c r="B58" s="13">
        <v>55</v>
      </c>
      <c r="C58" s="40"/>
      <c r="D58" s="24"/>
      <c r="E58" s="67"/>
      <c r="F58" s="47"/>
      <c r="G58" s="47"/>
      <c r="H58" s="82"/>
      <c r="I58" s="51">
        <f t="shared" si="0"/>
      </c>
    </row>
    <row r="59" spans="2:9" ht="12.75">
      <c r="B59" s="13">
        <v>56</v>
      </c>
      <c r="C59" s="40"/>
      <c r="D59" s="24"/>
      <c r="E59" s="67"/>
      <c r="F59" s="47"/>
      <c r="G59" s="47"/>
      <c r="H59" s="82"/>
      <c r="I59" s="51">
        <f t="shared" si="0"/>
      </c>
    </row>
    <row r="60" spans="2:9" ht="12.75">
      <c r="B60" s="13">
        <v>57</v>
      </c>
      <c r="C60" s="40"/>
      <c r="D60" s="24"/>
      <c r="E60" s="67"/>
      <c r="F60" s="47"/>
      <c r="G60" s="47"/>
      <c r="H60" s="82"/>
      <c r="I60" s="51">
        <f t="shared" si="0"/>
      </c>
    </row>
    <row r="61" spans="2:9" ht="12.75">
      <c r="B61" s="13">
        <v>58</v>
      </c>
      <c r="C61" s="40"/>
      <c r="D61" s="24"/>
      <c r="E61" s="67"/>
      <c r="F61" s="47"/>
      <c r="G61" s="47"/>
      <c r="H61" s="82"/>
      <c r="I61" s="51">
        <f t="shared" si="0"/>
      </c>
    </row>
    <row r="62" spans="2:9" ht="12.75">
      <c r="B62" s="13">
        <v>59</v>
      </c>
      <c r="C62" s="40"/>
      <c r="D62" s="24"/>
      <c r="E62" s="67"/>
      <c r="F62" s="47"/>
      <c r="G62" s="47"/>
      <c r="H62" s="82"/>
      <c r="I62" s="51">
        <f t="shared" si="0"/>
      </c>
    </row>
    <row r="63" spans="2:9" ht="12.75">
      <c r="B63" s="13">
        <v>60</v>
      </c>
      <c r="C63" s="40"/>
      <c r="D63" s="24"/>
      <c r="E63" s="67"/>
      <c r="F63" s="47"/>
      <c r="G63" s="47"/>
      <c r="H63" s="82"/>
      <c r="I63" s="51">
        <f t="shared" si="0"/>
      </c>
    </row>
    <row r="64" spans="2:9" ht="12.75">
      <c r="B64" s="13">
        <v>61</v>
      </c>
      <c r="C64" s="40"/>
      <c r="D64" s="24"/>
      <c r="E64" s="67"/>
      <c r="F64" s="47"/>
      <c r="G64" s="47"/>
      <c r="H64" s="82"/>
      <c r="I64" s="51">
        <f t="shared" si="0"/>
      </c>
    </row>
    <row r="65" spans="2:9" ht="12.75">
      <c r="B65" s="13">
        <v>62</v>
      </c>
      <c r="C65" s="40"/>
      <c r="D65" s="24"/>
      <c r="E65" s="67"/>
      <c r="F65" s="47"/>
      <c r="G65" s="47"/>
      <c r="H65" s="82"/>
      <c r="I65" s="51">
        <f t="shared" si="0"/>
      </c>
    </row>
    <row r="66" spans="2:9" ht="12.75">
      <c r="B66" s="13">
        <v>63</v>
      </c>
      <c r="C66" s="40"/>
      <c r="D66" s="24"/>
      <c r="E66" s="67"/>
      <c r="F66" s="47"/>
      <c r="G66" s="47"/>
      <c r="H66" s="82"/>
      <c r="I66" s="51">
        <f t="shared" si="0"/>
      </c>
    </row>
    <row r="67" spans="2:9" ht="12.75">
      <c r="B67" s="13">
        <v>64</v>
      </c>
      <c r="C67" s="40"/>
      <c r="D67" s="24"/>
      <c r="E67" s="67"/>
      <c r="F67" s="47"/>
      <c r="G67" s="47"/>
      <c r="H67" s="82"/>
      <c r="I67" s="51">
        <f t="shared" si="0"/>
      </c>
    </row>
    <row r="68" spans="2:9" ht="12.75">
      <c r="B68" s="13">
        <v>65</v>
      </c>
      <c r="C68" s="40"/>
      <c r="D68" s="24"/>
      <c r="E68" s="67"/>
      <c r="F68" s="47"/>
      <c r="G68" s="47"/>
      <c r="H68" s="82"/>
      <c r="I68" s="51">
        <f t="shared" si="0"/>
      </c>
    </row>
    <row r="69" spans="2:9" ht="12.75">
      <c r="B69" s="13">
        <v>66</v>
      </c>
      <c r="C69" s="40"/>
      <c r="D69" s="24"/>
      <c r="E69" s="67"/>
      <c r="F69" s="47"/>
      <c r="G69" s="47"/>
      <c r="H69" s="82"/>
      <c r="I69" s="51">
        <f aca="true" t="shared" si="1" ref="I69:I132">IF(C69="Sunday",1,IF(C69="Monday",2,IF(C69="Tuesday",2,IF(C69="Wednesday",4,IF(C69="Thursday",5,IF(C69="Friday",6,IF(C69="Saturday",7,"")))))))</f>
      </c>
    </row>
    <row r="70" spans="2:9" ht="12.75">
      <c r="B70" s="13">
        <v>67</v>
      </c>
      <c r="C70" s="40"/>
      <c r="D70" s="24"/>
      <c r="E70" s="67"/>
      <c r="F70" s="47"/>
      <c r="G70" s="47"/>
      <c r="H70" s="82"/>
      <c r="I70" s="51">
        <f t="shared" si="1"/>
      </c>
    </row>
    <row r="71" spans="2:9" ht="12.75">
      <c r="B71" s="13">
        <v>68</v>
      </c>
      <c r="C71" s="40"/>
      <c r="D71" s="24"/>
      <c r="E71" s="67"/>
      <c r="F71" s="47"/>
      <c r="G71" s="47"/>
      <c r="H71" s="82"/>
      <c r="I71" s="51">
        <f t="shared" si="1"/>
      </c>
    </row>
    <row r="72" spans="2:9" ht="12.75">
      <c r="B72" s="13">
        <v>69</v>
      </c>
      <c r="C72" s="40"/>
      <c r="D72" s="24"/>
      <c r="E72" s="67"/>
      <c r="F72" s="47"/>
      <c r="G72" s="47"/>
      <c r="H72" s="82"/>
      <c r="I72" s="51">
        <f t="shared" si="1"/>
      </c>
    </row>
    <row r="73" spans="2:9" ht="12.75">
      <c r="B73" s="13">
        <v>70</v>
      </c>
      <c r="C73" s="40"/>
      <c r="D73" s="24"/>
      <c r="E73" s="67"/>
      <c r="F73" s="47"/>
      <c r="G73" s="47"/>
      <c r="H73" s="82"/>
      <c r="I73" s="51">
        <f t="shared" si="1"/>
      </c>
    </row>
    <row r="74" spans="2:9" ht="12.75">
      <c r="B74" s="13">
        <v>71</v>
      </c>
      <c r="C74" s="40"/>
      <c r="D74" s="24"/>
      <c r="E74" s="67"/>
      <c r="F74" s="47"/>
      <c r="G74" s="47"/>
      <c r="H74" s="82"/>
      <c r="I74" s="51">
        <f t="shared" si="1"/>
      </c>
    </row>
    <row r="75" spans="2:9" ht="12.75">
      <c r="B75" s="13">
        <v>72</v>
      </c>
      <c r="C75" s="40"/>
      <c r="D75" s="24"/>
      <c r="E75" s="67"/>
      <c r="F75" s="47"/>
      <c r="G75" s="47"/>
      <c r="H75" s="82"/>
      <c r="I75" s="51">
        <f t="shared" si="1"/>
      </c>
    </row>
    <row r="76" spans="2:9" ht="12.75">
      <c r="B76" s="13">
        <v>73</v>
      </c>
      <c r="C76" s="40"/>
      <c r="D76" s="24"/>
      <c r="E76" s="67"/>
      <c r="F76" s="47"/>
      <c r="G76" s="47"/>
      <c r="H76" s="82"/>
      <c r="I76" s="51">
        <f t="shared" si="1"/>
      </c>
    </row>
    <row r="77" spans="2:9" ht="12.75">
      <c r="B77" s="13">
        <v>74</v>
      </c>
      <c r="C77" s="40"/>
      <c r="D77" s="24"/>
      <c r="E77" s="67"/>
      <c r="F77" s="47"/>
      <c r="G77" s="47"/>
      <c r="H77" s="82"/>
      <c r="I77" s="51">
        <f t="shared" si="1"/>
      </c>
    </row>
    <row r="78" spans="2:9" ht="12.75">
      <c r="B78" s="13">
        <v>75</v>
      </c>
      <c r="C78" s="40"/>
      <c r="D78" s="24"/>
      <c r="E78" s="67"/>
      <c r="F78" s="47"/>
      <c r="G78" s="47"/>
      <c r="H78" s="82"/>
      <c r="I78" s="51">
        <f t="shared" si="1"/>
      </c>
    </row>
    <row r="79" spans="2:9" ht="12.75">
      <c r="B79" s="13">
        <v>76</v>
      </c>
      <c r="C79" s="40"/>
      <c r="D79" s="24"/>
      <c r="E79" s="67"/>
      <c r="F79" s="47"/>
      <c r="G79" s="47"/>
      <c r="H79" s="82"/>
      <c r="I79" s="51">
        <f t="shared" si="1"/>
      </c>
    </row>
    <row r="80" spans="2:9" ht="12.75">
      <c r="B80" s="13">
        <v>77</v>
      </c>
      <c r="C80" s="40"/>
      <c r="D80" s="24"/>
      <c r="E80" s="67"/>
      <c r="F80" s="47"/>
      <c r="G80" s="47"/>
      <c r="H80" s="82"/>
      <c r="I80" s="51">
        <f t="shared" si="1"/>
      </c>
    </row>
    <row r="81" spans="2:9" ht="12.75">
      <c r="B81" s="13">
        <v>78</v>
      </c>
      <c r="C81" s="40"/>
      <c r="D81" s="24"/>
      <c r="E81" s="67"/>
      <c r="F81" s="47"/>
      <c r="G81" s="47"/>
      <c r="H81" s="82"/>
      <c r="I81" s="51">
        <f t="shared" si="1"/>
      </c>
    </row>
    <row r="82" spans="2:9" ht="12.75">
      <c r="B82" s="13">
        <v>79</v>
      </c>
      <c r="C82" s="40"/>
      <c r="D82" s="24"/>
      <c r="E82" s="67"/>
      <c r="F82" s="47"/>
      <c r="G82" s="47"/>
      <c r="H82" s="82"/>
      <c r="I82" s="51">
        <f t="shared" si="1"/>
      </c>
    </row>
    <row r="83" spans="2:9" ht="12.75">
      <c r="B83" s="13">
        <v>80</v>
      </c>
      <c r="C83" s="40"/>
      <c r="D83" s="24"/>
      <c r="E83" s="67"/>
      <c r="F83" s="47"/>
      <c r="G83" s="47"/>
      <c r="H83" s="82"/>
      <c r="I83" s="51">
        <f t="shared" si="1"/>
      </c>
    </row>
    <row r="84" spans="2:9" ht="12.75">
      <c r="B84" s="13">
        <v>81</v>
      </c>
      <c r="C84" s="40"/>
      <c r="D84" s="24"/>
      <c r="E84" s="67"/>
      <c r="F84" s="47"/>
      <c r="G84" s="47"/>
      <c r="H84" s="82"/>
      <c r="I84" s="51">
        <f t="shared" si="1"/>
      </c>
    </row>
    <row r="85" spans="2:9" ht="12.75">
      <c r="B85" s="13">
        <v>82</v>
      </c>
      <c r="C85" s="40"/>
      <c r="D85" s="24"/>
      <c r="E85" s="67"/>
      <c r="F85" s="47"/>
      <c r="G85" s="47"/>
      <c r="H85" s="82"/>
      <c r="I85" s="51">
        <f t="shared" si="1"/>
      </c>
    </row>
    <row r="86" spans="2:9" ht="12.75">
      <c r="B86" s="13">
        <v>83</v>
      </c>
      <c r="C86" s="40"/>
      <c r="D86" s="24"/>
      <c r="E86" s="67"/>
      <c r="F86" s="47"/>
      <c r="G86" s="47"/>
      <c r="H86" s="82"/>
      <c r="I86" s="51">
        <f t="shared" si="1"/>
      </c>
    </row>
    <row r="87" spans="2:9" ht="12.75">
      <c r="B87" s="13">
        <v>84</v>
      </c>
      <c r="C87" s="40"/>
      <c r="D87" s="24"/>
      <c r="E87" s="67"/>
      <c r="F87" s="47"/>
      <c r="G87" s="47"/>
      <c r="H87" s="82"/>
      <c r="I87" s="51">
        <f t="shared" si="1"/>
      </c>
    </row>
    <row r="88" spans="2:9" ht="12.75">
      <c r="B88" s="13">
        <v>85</v>
      </c>
      <c r="C88" s="40"/>
      <c r="D88" s="24"/>
      <c r="E88" s="67"/>
      <c r="F88" s="47"/>
      <c r="G88" s="47"/>
      <c r="H88" s="82"/>
      <c r="I88" s="51">
        <f t="shared" si="1"/>
      </c>
    </row>
    <row r="89" spans="2:9" ht="12.75">
      <c r="B89" s="13">
        <v>86</v>
      </c>
      <c r="C89" s="40"/>
      <c r="D89" s="24"/>
      <c r="E89" s="67"/>
      <c r="F89" s="47"/>
      <c r="G89" s="47"/>
      <c r="H89" s="82"/>
      <c r="I89" s="51">
        <f t="shared" si="1"/>
      </c>
    </row>
    <row r="90" spans="2:9" ht="12.75">
      <c r="B90" s="13">
        <v>87</v>
      </c>
      <c r="C90" s="40"/>
      <c r="D90" s="24"/>
      <c r="E90" s="67"/>
      <c r="F90" s="47"/>
      <c r="G90" s="47"/>
      <c r="H90" s="82"/>
      <c r="I90" s="51">
        <f t="shared" si="1"/>
      </c>
    </row>
    <row r="91" spans="2:9" ht="12.75">
      <c r="B91" s="13">
        <v>88</v>
      </c>
      <c r="C91" s="40"/>
      <c r="D91" s="24"/>
      <c r="E91" s="67"/>
      <c r="F91" s="47"/>
      <c r="G91" s="47"/>
      <c r="H91" s="82"/>
      <c r="I91" s="51">
        <f t="shared" si="1"/>
      </c>
    </row>
    <row r="92" spans="2:9" ht="12.75">
      <c r="B92" s="13">
        <v>89</v>
      </c>
      <c r="C92" s="40"/>
      <c r="D92" s="24"/>
      <c r="E92" s="67"/>
      <c r="F92" s="47"/>
      <c r="G92" s="47"/>
      <c r="H92" s="82"/>
      <c r="I92" s="51">
        <f t="shared" si="1"/>
      </c>
    </row>
    <row r="93" spans="2:9" ht="12.75">
      <c r="B93" s="13">
        <v>90</v>
      </c>
      <c r="C93" s="40"/>
      <c r="D93" s="24"/>
      <c r="E93" s="67"/>
      <c r="F93" s="47"/>
      <c r="G93" s="47"/>
      <c r="H93" s="82"/>
      <c r="I93" s="51">
        <f t="shared" si="1"/>
      </c>
    </row>
    <row r="94" spans="2:9" ht="12.75">
      <c r="B94" s="13">
        <v>91</v>
      </c>
      <c r="C94" s="40"/>
      <c r="D94" s="24"/>
      <c r="E94" s="67"/>
      <c r="F94" s="47"/>
      <c r="G94" s="47"/>
      <c r="H94" s="82"/>
      <c r="I94" s="51">
        <f t="shared" si="1"/>
      </c>
    </row>
    <row r="95" spans="2:9" ht="12.75">
      <c r="B95" s="13">
        <v>92</v>
      </c>
      <c r="C95" s="40"/>
      <c r="D95" s="24"/>
      <c r="E95" s="67"/>
      <c r="F95" s="47"/>
      <c r="G95" s="47"/>
      <c r="H95" s="82"/>
      <c r="I95" s="51">
        <f t="shared" si="1"/>
      </c>
    </row>
    <row r="96" spans="2:9" ht="12.75">
      <c r="B96" s="13">
        <v>93</v>
      </c>
      <c r="C96" s="40"/>
      <c r="D96" s="24"/>
      <c r="E96" s="67"/>
      <c r="F96" s="47"/>
      <c r="G96" s="47"/>
      <c r="H96" s="82"/>
      <c r="I96" s="51">
        <f t="shared" si="1"/>
      </c>
    </row>
    <row r="97" spans="2:9" ht="12.75">
      <c r="B97" s="13">
        <v>94</v>
      </c>
      <c r="C97" s="40"/>
      <c r="D97" s="24"/>
      <c r="E97" s="67"/>
      <c r="F97" s="47"/>
      <c r="G97" s="47"/>
      <c r="H97" s="82"/>
      <c r="I97" s="51">
        <f t="shared" si="1"/>
      </c>
    </row>
    <row r="98" spans="2:9" ht="12.75">
      <c r="B98" s="13">
        <v>95</v>
      </c>
      <c r="C98" s="40"/>
      <c r="D98" s="24"/>
      <c r="E98" s="67"/>
      <c r="F98" s="47"/>
      <c r="G98" s="47"/>
      <c r="H98" s="82"/>
      <c r="I98" s="51">
        <f t="shared" si="1"/>
      </c>
    </row>
    <row r="99" spans="2:9" ht="12.75">
      <c r="B99" s="13">
        <v>96</v>
      </c>
      <c r="C99" s="40"/>
      <c r="D99" s="24"/>
      <c r="E99" s="67"/>
      <c r="F99" s="47"/>
      <c r="G99" s="47"/>
      <c r="H99" s="82"/>
      <c r="I99" s="51">
        <f t="shared" si="1"/>
      </c>
    </row>
    <row r="100" spans="2:9" ht="12.75">
      <c r="B100" s="13">
        <v>97</v>
      </c>
      <c r="C100" s="40"/>
      <c r="D100" s="24"/>
      <c r="E100" s="67"/>
      <c r="F100" s="47"/>
      <c r="G100" s="47"/>
      <c r="H100" s="82"/>
      <c r="I100" s="51">
        <f t="shared" si="1"/>
      </c>
    </row>
    <row r="101" spans="2:9" ht="12.75">
      <c r="B101" s="13">
        <v>98</v>
      </c>
      <c r="C101" s="40"/>
      <c r="D101" s="24"/>
      <c r="E101" s="67"/>
      <c r="F101" s="47"/>
      <c r="G101" s="47"/>
      <c r="H101" s="82"/>
      <c r="I101" s="51">
        <f t="shared" si="1"/>
      </c>
    </row>
    <row r="102" spans="2:9" ht="12.75">
      <c r="B102" s="13">
        <v>99</v>
      </c>
      <c r="C102" s="40"/>
      <c r="D102" s="24"/>
      <c r="E102" s="67"/>
      <c r="F102" s="47"/>
      <c r="G102" s="47"/>
      <c r="H102" s="82"/>
      <c r="I102" s="51">
        <f t="shared" si="1"/>
      </c>
    </row>
    <row r="103" spans="2:9" ht="12.75">
      <c r="B103" s="13">
        <v>100</v>
      </c>
      <c r="C103" s="40"/>
      <c r="D103" s="24"/>
      <c r="E103" s="67"/>
      <c r="F103" s="47"/>
      <c r="G103" s="47"/>
      <c r="H103" s="82"/>
      <c r="I103" s="51">
        <f t="shared" si="1"/>
      </c>
    </row>
    <row r="104" spans="2:9" ht="12.75">
      <c r="B104" s="13">
        <v>101</v>
      </c>
      <c r="C104" s="40"/>
      <c r="D104" s="24"/>
      <c r="E104" s="67"/>
      <c r="F104" s="47"/>
      <c r="G104" s="47"/>
      <c r="H104" s="82"/>
      <c r="I104" s="51">
        <f t="shared" si="1"/>
      </c>
    </row>
    <row r="105" spans="2:9" ht="12.75">
      <c r="B105" s="13">
        <v>102</v>
      </c>
      <c r="C105" s="40"/>
      <c r="D105" s="24"/>
      <c r="E105" s="67"/>
      <c r="F105" s="47"/>
      <c r="G105" s="47"/>
      <c r="H105" s="82"/>
      <c r="I105" s="51">
        <f t="shared" si="1"/>
      </c>
    </row>
    <row r="106" spans="2:9" ht="12.75">
      <c r="B106" s="13">
        <v>103</v>
      </c>
      <c r="C106" s="40"/>
      <c r="D106" s="24"/>
      <c r="E106" s="67"/>
      <c r="F106" s="47"/>
      <c r="G106" s="47"/>
      <c r="H106" s="82"/>
      <c r="I106" s="51">
        <f t="shared" si="1"/>
      </c>
    </row>
    <row r="107" spans="2:9" ht="12.75">
      <c r="B107" s="13">
        <v>104</v>
      </c>
      <c r="C107" s="40"/>
      <c r="D107" s="24"/>
      <c r="E107" s="67"/>
      <c r="F107" s="47"/>
      <c r="G107" s="47"/>
      <c r="H107" s="82"/>
      <c r="I107" s="51">
        <f t="shared" si="1"/>
      </c>
    </row>
    <row r="108" spans="2:9" ht="12.75">
      <c r="B108" s="13">
        <v>105</v>
      </c>
      <c r="C108" s="40"/>
      <c r="D108" s="24"/>
      <c r="E108" s="67"/>
      <c r="F108" s="47"/>
      <c r="G108" s="47"/>
      <c r="H108" s="82"/>
      <c r="I108" s="51">
        <f t="shared" si="1"/>
      </c>
    </row>
    <row r="109" spans="2:9" ht="12.75">
      <c r="B109" s="13">
        <v>106</v>
      </c>
      <c r="C109" s="40"/>
      <c r="D109" s="24"/>
      <c r="E109" s="67"/>
      <c r="F109" s="47"/>
      <c r="G109" s="47"/>
      <c r="H109" s="82"/>
      <c r="I109" s="51">
        <f t="shared" si="1"/>
      </c>
    </row>
    <row r="110" spans="2:9" ht="12.75">
      <c r="B110" s="13">
        <v>107</v>
      </c>
      <c r="C110" s="40"/>
      <c r="D110" s="24"/>
      <c r="E110" s="67"/>
      <c r="F110" s="47"/>
      <c r="G110" s="47"/>
      <c r="H110" s="82"/>
      <c r="I110" s="51">
        <f t="shared" si="1"/>
      </c>
    </row>
    <row r="111" spans="2:9" ht="12.75">
      <c r="B111" s="13">
        <v>108</v>
      </c>
      <c r="C111" s="40"/>
      <c r="D111" s="24"/>
      <c r="E111" s="67"/>
      <c r="F111" s="47"/>
      <c r="G111" s="47"/>
      <c r="H111" s="82"/>
      <c r="I111" s="51">
        <f t="shared" si="1"/>
      </c>
    </row>
    <row r="112" spans="2:9" ht="12.75">
      <c r="B112" s="13">
        <v>109</v>
      </c>
      <c r="C112" s="40"/>
      <c r="D112" s="24"/>
      <c r="E112" s="67"/>
      <c r="F112" s="47"/>
      <c r="G112" s="47"/>
      <c r="H112" s="82"/>
      <c r="I112" s="51">
        <f t="shared" si="1"/>
      </c>
    </row>
    <row r="113" spans="2:9" ht="12.75">
      <c r="B113" s="13">
        <v>110</v>
      </c>
      <c r="C113" s="40"/>
      <c r="D113" s="24"/>
      <c r="E113" s="67"/>
      <c r="F113" s="47"/>
      <c r="G113" s="47"/>
      <c r="H113" s="82"/>
      <c r="I113" s="51">
        <f t="shared" si="1"/>
      </c>
    </row>
    <row r="114" spans="2:9" ht="12.75">
      <c r="B114" s="13">
        <v>111</v>
      </c>
      <c r="C114" s="40"/>
      <c r="D114" s="24"/>
      <c r="E114" s="67"/>
      <c r="F114" s="47"/>
      <c r="G114" s="47"/>
      <c r="H114" s="82"/>
      <c r="I114" s="51">
        <f t="shared" si="1"/>
      </c>
    </row>
    <row r="115" spans="2:9" ht="12.75">
      <c r="B115" s="13">
        <v>112</v>
      </c>
      <c r="C115" s="40"/>
      <c r="D115" s="24"/>
      <c r="E115" s="67"/>
      <c r="F115" s="47"/>
      <c r="G115" s="47"/>
      <c r="H115" s="82"/>
      <c r="I115" s="51">
        <f t="shared" si="1"/>
      </c>
    </row>
    <row r="116" spans="2:9" ht="12.75">
      <c r="B116" s="13">
        <v>113</v>
      </c>
      <c r="C116" s="40"/>
      <c r="D116" s="24"/>
      <c r="E116" s="67"/>
      <c r="F116" s="47"/>
      <c r="G116" s="47"/>
      <c r="H116" s="82"/>
      <c r="I116" s="51">
        <f t="shared" si="1"/>
      </c>
    </row>
    <row r="117" spans="2:9" ht="12.75">
      <c r="B117" s="13">
        <v>114</v>
      </c>
      <c r="C117" s="40"/>
      <c r="D117" s="24"/>
      <c r="E117" s="67"/>
      <c r="F117" s="47"/>
      <c r="G117" s="47"/>
      <c r="H117" s="82"/>
      <c r="I117" s="51">
        <f t="shared" si="1"/>
      </c>
    </row>
    <row r="118" spans="2:9" ht="12.75">
      <c r="B118" s="13">
        <v>115</v>
      </c>
      <c r="C118" s="40"/>
      <c r="D118" s="24"/>
      <c r="E118" s="67"/>
      <c r="F118" s="47"/>
      <c r="G118" s="47"/>
      <c r="H118" s="82"/>
      <c r="I118" s="51">
        <f t="shared" si="1"/>
      </c>
    </row>
    <row r="119" spans="2:9" ht="12.75">
      <c r="B119" s="13">
        <v>116</v>
      </c>
      <c r="C119" s="40"/>
      <c r="D119" s="24"/>
      <c r="E119" s="67"/>
      <c r="F119" s="47"/>
      <c r="G119" s="47"/>
      <c r="H119" s="82"/>
      <c r="I119" s="51">
        <f t="shared" si="1"/>
      </c>
    </row>
    <row r="120" spans="2:9" ht="12.75">
      <c r="B120" s="13">
        <v>117</v>
      </c>
      <c r="C120" s="40"/>
      <c r="D120" s="24"/>
      <c r="E120" s="67"/>
      <c r="F120" s="47"/>
      <c r="G120" s="47"/>
      <c r="H120" s="82"/>
      <c r="I120" s="51">
        <f t="shared" si="1"/>
      </c>
    </row>
    <row r="121" spans="2:9" ht="12.75">
      <c r="B121" s="13">
        <v>118</v>
      </c>
      <c r="C121" s="40"/>
      <c r="D121" s="24"/>
      <c r="E121" s="67"/>
      <c r="F121" s="47"/>
      <c r="G121" s="47"/>
      <c r="H121" s="82"/>
      <c r="I121" s="51">
        <f t="shared" si="1"/>
      </c>
    </row>
    <row r="122" spans="2:9" ht="12.75">
      <c r="B122" s="13">
        <v>119</v>
      </c>
      <c r="C122" s="40"/>
      <c r="D122" s="24"/>
      <c r="E122" s="67"/>
      <c r="F122" s="47"/>
      <c r="G122" s="47"/>
      <c r="H122" s="82"/>
      <c r="I122" s="51">
        <f t="shared" si="1"/>
      </c>
    </row>
    <row r="123" spans="2:9" ht="12.75">
      <c r="B123" s="13">
        <v>120</v>
      </c>
      <c r="C123" s="40"/>
      <c r="D123" s="24"/>
      <c r="E123" s="67"/>
      <c r="F123" s="47"/>
      <c r="G123" s="47"/>
      <c r="H123" s="82"/>
      <c r="I123" s="51">
        <f t="shared" si="1"/>
      </c>
    </row>
    <row r="124" spans="2:9" ht="12.75">
      <c r="B124" s="13">
        <v>121</v>
      </c>
      <c r="C124" s="40"/>
      <c r="D124" s="24"/>
      <c r="E124" s="67"/>
      <c r="F124" s="47"/>
      <c r="G124" s="47"/>
      <c r="H124" s="82"/>
      <c r="I124" s="51">
        <f t="shared" si="1"/>
      </c>
    </row>
    <row r="125" spans="2:9" ht="12.75">
      <c r="B125" s="13">
        <v>122</v>
      </c>
      <c r="C125" s="40"/>
      <c r="D125" s="24"/>
      <c r="E125" s="67"/>
      <c r="F125" s="47"/>
      <c r="G125" s="47"/>
      <c r="H125" s="82"/>
      <c r="I125" s="51">
        <f t="shared" si="1"/>
      </c>
    </row>
    <row r="126" spans="2:9" ht="12.75">
      <c r="B126" s="13">
        <v>123</v>
      </c>
      <c r="C126" s="40"/>
      <c r="D126" s="24"/>
      <c r="E126" s="67"/>
      <c r="F126" s="47"/>
      <c r="G126" s="47"/>
      <c r="H126" s="82"/>
      <c r="I126" s="51">
        <f t="shared" si="1"/>
      </c>
    </row>
    <row r="127" spans="2:9" ht="12.75">
      <c r="B127" s="13">
        <v>124</v>
      </c>
      <c r="C127" s="40"/>
      <c r="D127" s="24"/>
      <c r="E127" s="67"/>
      <c r="F127" s="47"/>
      <c r="G127" s="47"/>
      <c r="H127" s="82"/>
      <c r="I127" s="51">
        <f t="shared" si="1"/>
      </c>
    </row>
    <row r="128" spans="2:9" ht="12.75">
      <c r="B128" s="13">
        <v>125</v>
      </c>
      <c r="C128" s="40"/>
      <c r="D128" s="24"/>
      <c r="E128" s="67"/>
      <c r="F128" s="47"/>
      <c r="G128" s="47"/>
      <c r="H128" s="82"/>
      <c r="I128" s="51">
        <f t="shared" si="1"/>
      </c>
    </row>
    <row r="129" spans="2:9" ht="12.75">
      <c r="B129" s="13">
        <v>126</v>
      </c>
      <c r="C129" s="40"/>
      <c r="D129" s="24"/>
      <c r="E129" s="67"/>
      <c r="F129" s="47"/>
      <c r="G129" s="47"/>
      <c r="H129" s="82"/>
      <c r="I129" s="51">
        <f t="shared" si="1"/>
      </c>
    </row>
    <row r="130" spans="2:9" ht="12.75">
      <c r="B130" s="13">
        <v>127</v>
      </c>
      <c r="C130" s="40"/>
      <c r="D130" s="24"/>
      <c r="E130" s="67"/>
      <c r="F130" s="47"/>
      <c r="G130" s="47"/>
      <c r="H130" s="82"/>
      <c r="I130" s="51">
        <f t="shared" si="1"/>
      </c>
    </row>
    <row r="131" spans="2:9" ht="12.75">
      <c r="B131" s="13">
        <v>128</v>
      </c>
      <c r="C131" s="40"/>
      <c r="D131" s="24"/>
      <c r="E131" s="67"/>
      <c r="F131" s="47"/>
      <c r="G131" s="47"/>
      <c r="H131" s="82"/>
      <c r="I131" s="51">
        <f t="shared" si="1"/>
      </c>
    </row>
    <row r="132" spans="2:9" ht="12.75">
      <c r="B132" s="13">
        <v>129</v>
      </c>
      <c r="C132" s="40"/>
      <c r="D132" s="24"/>
      <c r="E132" s="67"/>
      <c r="F132" s="47"/>
      <c r="G132" s="47"/>
      <c r="H132" s="82"/>
      <c r="I132" s="51">
        <f t="shared" si="1"/>
      </c>
    </row>
    <row r="133" spans="2:9" ht="12.75">
      <c r="B133" s="13">
        <v>130</v>
      </c>
      <c r="C133" s="40"/>
      <c r="D133" s="24"/>
      <c r="E133" s="67"/>
      <c r="F133" s="47"/>
      <c r="G133" s="47"/>
      <c r="H133" s="82"/>
      <c r="I133" s="51">
        <f aca="true" t="shared" si="2" ref="I133:I196">IF(C133="Sunday",1,IF(C133="Monday",2,IF(C133="Tuesday",2,IF(C133="Wednesday",4,IF(C133="Thursday",5,IF(C133="Friday",6,IF(C133="Saturday",7,"")))))))</f>
      </c>
    </row>
    <row r="134" spans="2:9" ht="12.75">
      <c r="B134" s="13">
        <v>131</v>
      </c>
      <c r="C134" s="40"/>
      <c r="D134" s="24"/>
      <c r="E134" s="67"/>
      <c r="F134" s="47"/>
      <c r="G134" s="47"/>
      <c r="H134" s="82"/>
      <c r="I134" s="51">
        <f t="shared" si="2"/>
      </c>
    </row>
    <row r="135" spans="2:9" ht="12.75">
      <c r="B135" s="13">
        <v>132</v>
      </c>
      <c r="C135" s="40"/>
      <c r="D135" s="24"/>
      <c r="E135" s="67"/>
      <c r="F135" s="47"/>
      <c r="G135" s="47"/>
      <c r="H135" s="82"/>
      <c r="I135" s="51">
        <f t="shared" si="2"/>
      </c>
    </row>
    <row r="136" spans="2:9" ht="12.75">
      <c r="B136" s="13">
        <v>133</v>
      </c>
      <c r="C136" s="40"/>
      <c r="D136" s="24"/>
      <c r="E136" s="67"/>
      <c r="F136" s="47"/>
      <c r="G136" s="47"/>
      <c r="H136" s="82"/>
      <c r="I136" s="51">
        <f t="shared" si="2"/>
      </c>
    </row>
    <row r="137" spans="2:9" ht="12.75">
      <c r="B137" s="13">
        <v>134</v>
      </c>
      <c r="C137" s="40"/>
      <c r="D137" s="24"/>
      <c r="E137" s="67"/>
      <c r="F137" s="47"/>
      <c r="G137" s="47"/>
      <c r="H137" s="82"/>
      <c r="I137" s="51">
        <f t="shared" si="2"/>
      </c>
    </row>
    <row r="138" spans="2:9" ht="12.75">
      <c r="B138" s="13">
        <v>135</v>
      </c>
      <c r="C138" s="40"/>
      <c r="D138" s="24"/>
      <c r="E138" s="67"/>
      <c r="F138" s="47"/>
      <c r="G138" s="47"/>
      <c r="H138" s="82"/>
      <c r="I138" s="51">
        <f t="shared" si="2"/>
      </c>
    </row>
    <row r="139" spans="2:9" ht="12.75">
      <c r="B139" s="13">
        <v>136</v>
      </c>
      <c r="C139" s="40"/>
      <c r="D139" s="24"/>
      <c r="E139" s="67"/>
      <c r="F139" s="47"/>
      <c r="G139" s="47"/>
      <c r="H139" s="82"/>
      <c r="I139" s="51">
        <f t="shared" si="2"/>
      </c>
    </row>
    <row r="140" spans="2:9" ht="12.75">
      <c r="B140" s="13">
        <v>137</v>
      </c>
      <c r="C140" s="40"/>
      <c r="D140" s="24"/>
      <c r="E140" s="67"/>
      <c r="F140" s="47"/>
      <c r="G140" s="47"/>
      <c r="H140" s="82"/>
      <c r="I140" s="51">
        <f t="shared" si="2"/>
      </c>
    </row>
    <row r="141" spans="2:9" ht="12.75">
      <c r="B141" s="13">
        <v>138</v>
      </c>
      <c r="C141" s="40"/>
      <c r="D141" s="24"/>
      <c r="E141" s="67"/>
      <c r="F141" s="47"/>
      <c r="G141" s="47"/>
      <c r="H141" s="82"/>
      <c r="I141" s="51">
        <f t="shared" si="2"/>
      </c>
    </row>
    <row r="142" spans="2:9" ht="12.75">
      <c r="B142" s="13">
        <v>139</v>
      </c>
      <c r="C142" s="40"/>
      <c r="D142" s="24"/>
      <c r="E142" s="67"/>
      <c r="F142" s="47"/>
      <c r="G142" s="47"/>
      <c r="H142" s="82"/>
      <c r="I142" s="51">
        <f t="shared" si="2"/>
      </c>
    </row>
    <row r="143" spans="2:9" ht="12.75">
      <c r="B143" s="13">
        <v>140</v>
      </c>
      <c r="C143" s="40"/>
      <c r="D143" s="24"/>
      <c r="E143" s="67"/>
      <c r="F143" s="47"/>
      <c r="G143" s="47"/>
      <c r="H143" s="82"/>
      <c r="I143" s="51">
        <f t="shared" si="2"/>
      </c>
    </row>
    <row r="144" spans="2:9" ht="12.75">
      <c r="B144" s="13">
        <v>141</v>
      </c>
      <c r="C144" s="40"/>
      <c r="D144" s="24"/>
      <c r="E144" s="67"/>
      <c r="F144" s="47"/>
      <c r="G144" s="47"/>
      <c r="H144" s="82"/>
      <c r="I144" s="51">
        <f t="shared" si="2"/>
      </c>
    </row>
    <row r="145" spans="2:9" ht="12.75">
      <c r="B145" s="13">
        <v>142</v>
      </c>
      <c r="C145" s="40"/>
      <c r="D145" s="24"/>
      <c r="E145" s="67"/>
      <c r="F145" s="47"/>
      <c r="G145" s="47"/>
      <c r="H145" s="82"/>
      <c r="I145" s="51">
        <f t="shared" si="2"/>
      </c>
    </row>
    <row r="146" spans="2:9" ht="12.75">
      <c r="B146" s="13">
        <v>143</v>
      </c>
      <c r="C146" s="40"/>
      <c r="D146" s="24"/>
      <c r="E146" s="67"/>
      <c r="F146" s="47"/>
      <c r="G146" s="47"/>
      <c r="H146" s="82"/>
      <c r="I146" s="51">
        <f t="shared" si="2"/>
      </c>
    </row>
    <row r="147" spans="2:9" ht="12.75">
      <c r="B147" s="13">
        <v>144</v>
      </c>
      <c r="C147" s="40"/>
      <c r="D147" s="24"/>
      <c r="E147" s="67"/>
      <c r="F147" s="47"/>
      <c r="G147" s="47"/>
      <c r="H147" s="82"/>
      <c r="I147" s="51">
        <f t="shared" si="2"/>
      </c>
    </row>
    <row r="148" spans="2:9" ht="12.75">
      <c r="B148" s="13">
        <v>145</v>
      </c>
      <c r="C148" s="40"/>
      <c r="D148" s="24"/>
      <c r="E148" s="67"/>
      <c r="F148" s="47"/>
      <c r="G148" s="47"/>
      <c r="H148" s="82"/>
      <c r="I148" s="51">
        <f t="shared" si="2"/>
      </c>
    </row>
    <row r="149" spans="2:9" ht="12.75">
      <c r="B149" s="13">
        <v>146</v>
      </c>
      <c r="C149" s="40"/>
      <c r="D149" s="24"/>
      <c r="E149" s="67"/>
      <c r="F149" s="47"/>
      <c r="G149" s="47"/>
      <c r="H149" s="82"/>
      <c r="I149" s="51">
        <f t="shared" si="2"/>
      </c>
    </row>
    <row r="150" spans="2:9" ht="12.75">
      <c r="B150" s="13">
        <v>147</v>
      </c>
      <c r="C150" s="40"/>
      <c r="D150" s="24"/>
      <c r="E150" s="67"/>
      <c r="F150" s="47"/>
      <c r="G150" s="47"/>
      <c r="H150" s="82"/>
      <c r="I150" s="51">
        <f t="shared" si="2"/>
      </c>
    </row>
    <row r="151" spans="2:9" ht="12.75">
      <c r="B151" s="13">
        <v>148</v>
      </c>
      <c r="C151" s="40"/>
      <c r="D151" s="24"/>
      <c r="E151" s="67"/>
      <c r="F151" s="47"/>
      <c r="G151" s="47"/>
      <c r="H151" s="82"/>
      <c r="I151" s="51">
        <f t="shared" si="2"/>
      </c>
    </row>
    <row r="152" spans="2:9" ht="12.75">
      <c r="B152" s="13">
        <v>149</v>
      </c>
      <c r="C152" s="40"/>
      <c r="D152" s="24"/>
      <c r="E152" s="67"/>
      <c r="F152" s="47"/>
      <c r="G152" s="47"/>
      <c r="H152" s="82"/>
      <c r="I152" s="51">
        <f t="shared" si="2"/>
      </c>
    </row>
    <row r="153" spans="2:9" ht="12.75">
      <c r="B153" s="13">
        <v>150</v>
      </c>
      <c r="C153" s="40"/>
      <c r="D153" s="24"/>
      <c r="E153" s="67"/>
      <c r="F153" s="47"/>
      <c r="G153" s="47"/>
      <c r="H153" s="82"/>
      <c r="I153" s="51">
        <f t="shared" si="2"/>
      </c>
    </row>
    <row r="154" spans="2:9" ht="12.75">
      <c r="B154" s="13">
        <v>151</v>
      </c>
      <c r="C154" s="40"/>
      <c r="D154" s="24"/>
      <c r="E154" s="67"/>
      <c r="F154" s="47"/>
      <c r="G154" s="47"/>
      <c r="H154" s="82"/>
      <c r="I154" s="51">
        <f t="shared" si="2"/>
      </c>
    </row>
    <row r="155" spans="2:9" ht="12.75">
      <c r="B155" s="13">
        <v>152</v>
      </c>
      <c r="C155" s="40"/>
      <c r="D155" s="24"/>
      <c r="E155" s="67"/>
      <c r="F155" s="47"/>
      <c r="G155" s="47"/>
      <c r="H155" s="82"/>
      <c r="I155" s="51">
        <f t="shared" si="2"/>
      </c>
    </row>
    <row r="156" spans="2:9" ht="12.75">
      <c r="B156" s="13">
        <v>153</v>
      </c>
      <c r="C156" s="40"/>
      <c r="D156" s="24"/>
      <c r="E156" s="67"/>
      <c r="F156" s="47"/>
      <c r="G156" s="47"/>
      <c r="H156" s="82"/>
      <c r="I156" s="51">
        <f t="shared" si="2"/>
      </c>
    </row>
    <row r="157" spans="2:9" ht="12.75">
      <c r="B157" s="13">
        <v>154</v>
      </c>
      <c r="C157" s="40"/>
      <c r="D157" s="24"/>
      <c r="E157" s="67"/>
      <c r="F157" s="47"/>
      <c r="G157" s="47"/>
      <c r="H157" s="82"/>
      <c r="I157" s="51">
        <f t="shared" si="2"/>
      </c>
    </row>
    <row r="158" spans="2:9" ht="12.75">
      <c r="B158" s="13">
        <v>155</v>
      </c>
      <c r="C158" s="40"/>
      <c r="D158" s="24"/>
      <c r="E158" s="67"/>
      <c r="F158" s="47"/>
      <c r="G158" s="47"/>
      <c r="H158" s="82"/>
      <c r="I158" s="51">
        <f t="shared" si="2"/>
      </c>
    </row>
    <row r="159" spans="2:9" ht="12.75">
      <c r="B159" s="13">
        <v>156</v>
      </c>
      <c r="C159" s="40"/>
      <c r="D159" s="24"/>
      <c r="E159" s="67"/>
      <c r="F159" s="47"/>
      <c r="G159" s="47"/>
      <c r="H159" s="82"/>
      <c r="I159" s="51">
        <f t="shared" si="2"/>
      </c>
    </row>
    <row r="160" spans="2:9" ht="12.75">
      <c r="B160" s="13">
        <v>157</v>
      </c>
      <c r="C160" s="40"/>
      <c r="D160" s="24"/>
      <c r="E160" s="67"/>
      <c r="F160" s="47"/>
      <c r="G160" s="47"/>
      <c r="H160" s="82"/>
      <c r="I160" s="51">
        <f t="shared" si="2"/>
      </c>
    </row>
    <row r="161" spans="2:9" ht="12.75">
      <c r="B161" s="13">
        <v>158</v>
      </c>
      <c r="C161" s="40"/>
      <c r="D161" s="24"/>
      <c r="E161" s="67"/>
      <c r="F161" s="47"/>
      <c r="G161" s="47"/>
      <c r="H161" s="82"/>
      <c r="I161" s="51">
        <f t="shared" si="2"/>
      </c>
    </row>
    <row r="162" spans="2:9" ht="12.75">
      <c r="B162" s="13">
        <v>159</v>
      </c>
      <c r="C162" s="40"/>
      <c r="D162" s="24"/>
      <c r="E162" s="67"/>
      <c r="F162" s="47"/>
      <c r="G162" s="47"/>
      <c r="H162" s="82"/>
      <c r="I162" s="51">
        <f t="shared" si="2"/>
      </c>
    </row>
    <row r="163" spans="2:9" ht="12.75">
      <c r="B163" s="13">
        <v>160</v>
      </c>
      <c r="C163" s="40"/>
      <c r="D163" s="24"/>
      <c r="E163" s="67"/>
      <c r="F163" s="47"/>
      <c r="G163" s="47"/>
      <c r="H163" s="82"/>
      <c r="I163" s="51">
        <f t="shared" si="2"/>
      </c>
    </row>
    <row r="164" spans="2:9" ht="12.75">
      <c r="B164" s="13">
        <v>161</v>
      </c>
      <c r="C164" s="40"/>
      <c r="D164" s="24"/>
      <c r="E164" s="67"/>
      <c r="F164" s="47"/>
      <c r="G164" s="47"/>
      <c r="H164" s="82"/>
      <c r="I164" s="51">
        <f t="shared" si="2"/>
      </c>
    </row>
    <row r="165" spans="2:9" ht="12.75">
      <c r="B165" s="13">
        <v>162</v>
      </c>
      <c r="C165" s="40"/>
      <c r="D165" s="24"/>
      <c r="E165" s="67"/>
      <c r="F165" s="47"/>
      <c r="G165" s="47"/>
      <c r="H165" s="82"/>
      <c r="I165" s="51">
        <f t="shared" si="2"/>
      </c>
    </row>
    <row r="166" spans="2:9" ht="12.75">
      <c r="B166" s="13">
        <v>163</v>
      </c>
      <c r="C166" s="40"/>
      <c r="D166" s="24"/>
      <c r="E166" s="67"/>
      <c r="F166" s="47"/>
      <c r="G166" s="47"/>
      <c r="H166" s="82"/>
      <c r="I166" s="51">
        <f t="shared" si="2"/>
      </c>
    </row>
    <row r="167" spans="2:9" ht="12.75">
      <c r="B167" s="13">
        <v>164</v>
      </c>
      <c r="C167" s="40"/>
      <c r="D167" s="24"/>
      <c r="E167" s="67"/>
      <c r="F167" s="47"/>
      <c r="G167" s="47"/>
      <c r="H167" s="82"/>
      <c r="I167" s="51">
        <f t="shared" si="2"/>
      </c>
    </row>
    <row r="168" spans="2:9" ht="12.75">
      <c r="B168" s="13">
        <v>165</v>
      </c>
      <c r="C168" s="40"/>
      <c r="D168" s="24"/>
      <c r="E168" s="67"/>
      <c r="F168" s="47"/>
      <c r="G168" s="47"/>
      <c r="H168" s="82"/>
      <c r="I168" s="51">
        <f t="shared" si="2"/>
      </c>
    </row>
    <row r="169" spans="2:9" ht="12.75">
      <c r="B169" s="13">
        <v>166</v>
      </c>
      <c r="C169" s="40"/>
      <c r="D169" s="24"/>
      <c r="E169" s="67"/>
      <c r="F169" s="47"/>
      <c r="G169" s="47"/>
      <c r="H169" s="82"/>
      <c r="I169" s="51">
        <f t="shared" si="2"/>
      </c>
    </row>
    <row r="170" spans="2:9" ht="12.75">
      <c r="B170" s="13">
        <v>167</v>
      </c>
      <c r="C170" s="40"/>
      <c r="D170" s="24"/>
      <c r="E170" s="67"/>
      <c r="F170" s="47"/>
      <c r="G170" s="47"/>
      <c r="H170" s="82"/>
      <c r="I170" s="51">
        <f t="shared" si="2"/>
      </c>
    </row>
    <row r="171" spans="2:9" ht="12.75">
      <c r="B171" s="13">
        <v>168</v>
      </c>
      <c r="C171" s="40"/>
      <c r="D171" s="24"/>
      <c r="E171" s="67"/>
      <c r="F171" s="47"/>
      <c r="G171" s="47"/>
      <c r="H171" s="82"/>
      <c r="I171" s="51">
        <f t="shared" si="2"/>
      </c>
    </row>
    <row r="172" spans="2:9" ht="12.75">
      <c r="B172" s="13">
        <v>169</v>
      </c>
      <c r="C172" s="40"/>
      <c r="D172" s="24"/>
      <c r="E172" s="67"/>
      <c r="F172" s="47"/>
      <c r="G172" s="47"/>
      <c r="H172" s="82"/>
      <c r="I172" s="51">
        <f t="shared" si="2"/>
      </c>
    </row>
    <row r="173" spans="2:9" ht="12.75">
      <c r="B173" s="13">
        <v>170</v>
      </c>
      <c r="C173" s="40"/>
      <c r="D173" s="24"/>
      <c r="E173" s="67"/>
      <c r="F173" s="47"/>
      <c r="G173" s="47"/>
      <c r="H173" s="82"/>
      <c r="I173" s="51">
        <f t="shared" si="2"/>
      </c>
    </row>
    <row r="174" spans="2:9" ht="12.75">
      <c r="B174" s="13">
        <v>171</v>
      </c>
      <c r="C174" s="40"/>
      <c r="D174" s="24"/>
      <c r="E174" s="67"/>
      <c r="F174" s="47"/>
      <c r="G174" s="47"/>
      <c r="H174" s="82"/>
      <c r="I174" s="51">
        <f t="shared" si="2"/>
      </c>
    </row>
    <row r="175" spans="2:9" ht="12.75">
      <c r="B175" s="13">
        <v>172</v>
      </c>
      <c r="C175" s="40"/>
      <c r="D175" s="24"/>
      <c r="E175" s="67"/>
      <c r="F175" s="47"/>
      <c r="G175" s="47"/>
      <c r="H175" s="82"/>
      <c r="I175" s="51">
        <f t="shared" si="2"/>
      </c>
    </row>
    <row r="176" spans="2:9" ht="12.75">
      <c r="B176" s="13">
        <v>173</v>
      </c>
      <c r="C176" s="40"/>
      <c r="D176" s="24"/>
      <c r="E176" s="67"/>
      <c r="F176" s="47"/>
      <c r="G176" s="47"/>
      <c r="H176" s="82"/>
      <c r="I176" s="51">
        <f t="shared" si="2"/>
      </c>
    </row>
    <row r="177" spans="2:9" ht="12.75">
      <c r="B177" s="13">
        <v>174</v>
      </c>
      <c r="C177" s="40"/>
      <c r="D177" s="24"/>
      <c r="E177" s="67"/>
      <c r="F177" s="47"/>
      <c r="G177" s="47"/>
      <c r="H177" s="82"/>
      <c r="I177" s="51">
        <f t="shared" si="2"/>
      </c>
    </row>
    <row r="178" spans="2:9" ht="12.75">
      <c r="B178" s="13">
        <v>175</v>
      </c>
      <c r="C178" s="40"/>
      <c r="D178" s="24"/>
      <c r="E178" s="67"/>
      <c r="F178" s="47"/>
      <c r="G178" s="47"/>
      <c r="H178" s="82"/>
      <c r="I178" s="51">
        <f t="shared" si="2"/>
      </c>
    </row>
    <row r="179" spans="2:9" ht="12.75">
      <c r="B179" s="13">
        <v>176</v>
      </c>
      <c r="C179" s="40"/>
      <c r="D179" s="24"/>
      <c r="E179" s="67"/>
      <c r="F179" s="47"/>
      <c r="G179" s="47"/>
      <c r="H179" s="82"/>
      <c r="I179" s="51">
        <f t="shared" si="2"/>
      </c>
    </row>
    <row r="180" spans="2:9" ht="12.75">
      <c r="B180" s="13">
        <v>177</v>
      </c>
      <c r="C180" s="40"/>
      <c r="D180" s="24"/>
      <c r="E180" s="67"/>
      <c r="F180" s="47"/>
      <c r="G180" s="47"/>
      <c r="H180" s="82"/>
      <c r="I180" s="51">
        <f t="shared" si="2"/>
      </c>
    </row>
    <row r="181" spans="2:9" ht="12.75">
      <c r="B181" s="13">
        <v>178</v>
      </c>
      <c r="C181" s="40"/>
      <c r="D181" s="24"/>
      <c r="E181" s="67"/>
      <c r="F181" s="47"/>
      <c r="G181" s="47"/>
      <c r="H181" s="82"/>
      <c r="I181" s="51">
        <f t="shared" si="2"/>
      </c>
    </row>
    <row r="182" spans="2:9" ht="12.75">
      <c r="B182" s="13">
        <v>179</v>
      </c>
      <c r="C182" s="40"/>
      <c r="D182" s="24"/>
      <c r="E182" s="67"/>
      <c r="F182" s="47"/>
      <c r="G182" s="47"/>
      <c r="H182" s="82"/>
      <c r="I182" s="51">
        <f t="shared" si="2"/>
      </c>
    </row>
    <row r="183" spans="2:9" ht="12.75">
      <c r="B183" s="13">
        <v>180</v>
      </c>
      <c r="C183" s="40"/>
      <c r="D183" s="24"/>
      <c r="E183" s="67"/>
      <c r="F183" s="47"/>
      <c r="G183" s="47"/>
      <c r="H183" s="82"/>
      <c r="I183" s="51">
        <f t="shared" si="2"/>
      </c>
    </row>
    <row r="184" spans="2:9" ht="12.75">
      <c r="B184" s="13">
        <v>181</v>
      </c>
      <c r="C184" s="40"/>
      <c r="D184" s="24"/>
      <c r="E184" s="67"/>
      <c r="F184" s="47"/>
      <c r="G184" s="47"/>
      <c r="H184" s="82"/>
      <c r="I184" s="51">
        <f t="shared" si="2"/>
      </c>
    </row>
    <row r="185" spans="2:9" ht="12.75">
      <c r="B185" s="13">
        <v>182</v>
      </c>
      <c r="C185" s="40"/>
      <c r="D185" s="24"/>
      <c r="E185" s="67"/>
      <c r="F185" s="47"/>
      <c r="G185" s="47"/>
      <c r="H185" s="82"/>
      <c r="I185" s="51">
        <f t="shared" si="2"/>
      </c>
    </row>
    <row r="186" spans="2:9" ht="12.75">
      <c r="B186" s="13">
        <v>183</v>
      </c>
      <c r="C186" s="40"/>
      <c r="D186" s="24"/>
      <c r="E186" s="67"/>
      <c r="F186" s="47"/>
      <c r="G186" s="47"/>
      <c r="H186" s="82"/>
      <c r="I186" s="51">
        <f t="shared" si="2"/>
      </c>
    </row>
    <row r="187" spans="2:9" ht="12.75">
      <c r="B187" s="13">
        <v>184</v>
      </c>
      <c r="C187" s="40"/>
      <c r="D187" s="24"/>
      <c r="E187" s="67"/>
      <c r="F187" s="47"/>
      <c r="G187" s="47"/>
      <c r="H187" s="82"/>
      <c r="I187" s="51">
        <f t="shared" si="2"/>
      </c>
    </row>
    <row r="188" spans="2:9" ht="12.75">
      <c r="B188" s="13">
        <v>185</v>
      </c>
      <c r="C188" s="40"/>
      <c r="D188" s="24"/>
      <c r="E188" s="67"/>
      <c r="F188" s="47"/>
      <c r="G188" s="47"/>
      <c r="H188" s="82"/>
      <c r="I188" s="51">
        <f t="shared" si="2"/>
      </c>
    </row>
    <row r="189" spans="2:9" ht="12.75">
      <c r="B189" s="13">
        <v>186</v>
      </c>
      <c r="C189" s="40"/>
      <c r="D189" s="24"/>
      <c r="E189" s="67"/>
      <c r="F189" s="47"/>
      <c r="G189" s="47"/>
      <c r="H189" s="82"/>
      <c r="I189" s="51">
        <f t="shared" si="2"/>
      </c>
    </row>
    <row r="190" spans="2:9" ht="12.75">
      <c r="B190" s="13">
        <v>187</v>
      </c>
      <c r="C190" s="40"/>
      <c r="D190" s="24"/>
      <c r="E190" s="67"/>
      <c r="F190" s="47"/>
      <c r="G190" s="47"/>
      <c r="H190" s="82"/>
      <c r="I190" s="51">
        <f t="shared" si="2"/>
      </c>
    </row>
    <row r="191" spans="2:9" ht="12.75">
      <c r="B191" s="13">
        <v>188</v>
      </c>
      <c r="C191" s="40"/>
      <c r="D191" s="24"/>
      <c r="E191" s="67"/>
      <c r="F191" s="47"/>
      <c r="G191" s="47"/>
      <c r="H191" s="82"/>
      <c r="I191" s="51">
        <f t="shared" si="2"/>
      </c>
    </row>
    <row r="192" spans="2:9" ht="12.75">
      <c r="B192" s="13">
        <v>189</v>
      </c>
      <c r="C192" s="40"/>
      <c r="D192" s="24"/>
      <c r="E192" s="67"/>
      <c r="F192" s="47"/>
      <c r="G192" s="47"/>
      <c r="H192" s="82"/>
      <c r="I192" s="51">
        <f t="shared" si="2"/>
      </c>
    </row>
    <row r="193" spans="2:9" ht="12.75">
      <c r="B193" s="13">
        <v>190</v>
      </c>
      <c r="C193" s="40"/>
      <c r="D193" s="24"/>
      <c r="E193" s="67"/>
      <c r="F193" s="47"/>
      <c r="G193" s="47"/>
      <c r="H193" s="82"/>
      <c r="I193" s="51">
        <f t="shared" si="2"/>
      </c>
    </row>
    <row r="194" spans="2:9" ht="12.75">
      <c r="B194" s="13">
        <v>191</v>
      </c>
      <c r="C194" s="40"/>
      <c r="D194" s="24"/>
      <c r="E194" s="67"/>
      <c r="F194" s="47"/>
      <c r="G194" s="47"/>
      <c r="H194" s="82"/>
      <c r="I194" s="51">
        <f t="shared" si="2"/>
      </c>
    </row>
    <row r="195" spans="2:9" ht="12.75">
      <c r="B195" s="13">
        <v>192</v>
      </c>
      <c r="C195" s="40"/>
      <c r="D195" s="24"/>
      <c r="E195" s="67"/>
      <c r="F195" s="47"/>
      <c r="G195" s="47"/>
      <c r="H195" s="82"/>
      <c r="I195" s="51">
        <f t="shared" si="2"/>
      </c>
    </row>
    <row r="196" spans="2:9" ht="12.75">
      <c r="B196" s="13">
        <v>193</v>
      </c>
      <c r="C196" s="40"/>
      <c r="D196" s="24"/>
      <c r="E196" s="67"/>
      <c r="F196" s="47"/>
      <c r="G196" s="47"/>
      <c r="H196" s="82"/>
      <c r="I196" s="51">
        <f t="shared" si="2"/>
      </c>
    </row>
    <row r="197" spans="2:9" ht="12.75">
      <c r="B197" s="13">
        <v>194</v>
      </c>
      <c r="C197" s="40"/>
      <c r="D197" s="24"/>
      <c r="E197" s="67"/>
      <c r="F197" s="47"/>
      <c r="G197" s="47"/>
      <c r="H197" s="82"/>
      <c r="I197" s="51">
        <f aca="true" t="shared" si="3" ref="I197:I260">IF(C197="Sunday",1,IF(C197="Monday",2,IF(C197="Tuesday",2,IF(C197="Wednesday",4,IF(C197="Thursday",5,IF(C197="Friday",6,IF(C197="Saturday",7,"")))))))</f>
      </c>
    </row>
    <row r="198" spans="2:9" ht="12.75">
      <c r="B198" s="13">
        <v>195</v>
      </c>
      <c r="C198" s="40"/>
      <c r="D198" s="24"/>
      <c r="E198" s="67"/>
      <c r="F198" s="47"/>
      <c r="G198" s="47"/>
      <c r="H198" s="82"/>
      <c r="I198" s="51">
        <f t="shared" si="3"/>
      </c>
    </row>
    <row r="199" spans="2:9" ht="12.75">
      <c r="B199" s="13">
        <v>196</v>
      </c>
      <c r="C199" s="40"/>
      <c r="D199" s="24"/>
      <c r="E199" s="67"/>
      <c r="F199" s="47"/>
      <c r="G199" s="47"/>
      <c r="H199" s="82"/>
      <c r="I199" s="51">
        <f t="shared" si="3"/>
      </c>
    </row>
    <row r="200" spans="2:9" ht="12.75">
      <c r="B200" s="13">
        <v>197</v>
      </c>
      <c r="C200" s="40"/>
      <c r="D200" s="24"/>
      <c r="E200" s="67"/>
      <c r="F200" s="47"/>
      <c r="G200" s="47"/>
      <c r="H200" s="82"/>
      <c r="I200" s="51">
        <f t="shared" si="3"/>
      </c>
    </row>
    <row r="201" spans="2:9" ht="12.75">
      <c r="B201" s="13">
        <v>198</v>
      </c>
      <c r="C201" s="40"/>
      <c r="D201" s="24"/>
      <c r="E201" s="67"/>
      <c r="F201" s="47"/>
      <c r="G201" s="47"/>
      <c r="H201" s="82"/>
      <c r="I201" s="51">
        <f t="shared" si="3"/>
      </c>
    </row>
    <row r="202" spans="2:9" ht="12.75">
      <c r="B202" s="13">
        <v>199</v>
      </c>
      <c r="C202" s="40"/>
      <c r="D202" s="24"/>
      <c r="E202" s="67"/>
      <c r="F202" s="47"/>
      <c r="G202" s="47"/>
      <c r="H202" s="82"/>
      <c r="I202" s="51">
        <f t="shared" si="3"/>
      </c>
    </row>
    <row r="203" spans="2:9" ht="12.75">
      <c r="B203" s="13">
        <v>200</v>
      </c>
      <c r="C203" s="40"/>
      <c r="D203" s="24"/>
      <c r="E203" s="67"/>
      <c r="F203" s="47"/>
      <c r="G203" s="47"/>
      <c r="H203" s="82"/>
      <c r="I203" s="51">
        <f t="shared" si="3"/>
      </c>
    </row>
    <row r="204" spans="2:9" ht="12.75">
      <c r="B204" s="13">
        <v>201</v>
      </c>
      <c r="C204" s="40"/>
      <c r="D204" s="24"/>
      <c r="E204" s="67"/>
      <c r="F204" s="47"/>
      <c r="G204" s="47"/>
      <c r="H204" s="82"/>
      <c r="I204" s="51">
        <f t="shared" si="3"/>
      </c>
    </row>
    <row r="205" spans="2:9" ht="12.75">
      <c r="B205" s="13">
        <v>202</v>
      </c>
      <c r="C205" s="40"/>
      <c r="D205" s="24"/>
      <c r="E205" s="67"/>
      <c r="F205" s="47"/>
      <c r="G205" s="47"/>
      <c r="H205" s="82"/>
      <c r="I205" s="51">
        <f t="shared" si="3"/>
      </c>
    </row>
    <row r="206" spans="2:9" ht="12.75">
      <c r="B206" s="13">
        <v>203</v>
      </c>
      <c r="C206" s="40"/>
      <c r="D206" s="24"/>
      <c r="E206" s="67"/>
      <c r="F206" s="47"/>
      <c r="G206" s="47"/>
      <c r="H206" s="82"/>
      <c r="I206" s="51">
        <f t="shared" si="3"/>
      </c>
    </row>
    <row r="207" spans="2:9" ht="12.75">
      <c r="B207" s="13">
        <v>204</v>
      </c>
      <c r="C207" s="40"/>
      <c r="D207" s="24"/>
      <c r="E207" s="67"/>
      <c r="F207" s="47"/>
      <c r="G207" s="47"/>
      <c r="H207" s="82"/>
      <c r="I207" s="51">
        <f t="shared" si="3"/>
      </c>
    </row>
    <row r="208" spans="2:9" ht="12.75">
      <c r="B208" s="13">
        <v>205</v>
      </c>
      <c r="C208" s="40"/>
      <c r="D208" s="24"/>
      <c r="E208" s="67"/>
      <c r="F208" s="47"/>
      <c r="G208" s="47"/>
      <c r="H208" s="82"/>
      <c r="I208" s="51">
        <f t="shared" si="3"/>
      </c>
    </row>
    <row r="209" spans="2:9" ht="12.75">
      <c r="B209" s="13">
        <v>206</v>
      </c>
      <c r="C209" s="40"/>
      <c r="D209" s="24"/>
      <c r="E209" s="67"/>
      <c r="F209" s="47"/>
      <c r="G209" s="47"/>
      <c r="H209" s="82"/>
      <c r="I209" s="51">
        <f t="shared" si="3"/>
      </c>
    </row>
    <row r="210" spans="2:9" ht="12.75">
      <c r="B210" s="13">
        <v>207</v>
      </c>
      <c r="C210" s="40"/>
      <c r="D210" s="24"/>
      <c r="E210" s="67"/>
      <c r="F210" s="47"/>
      <c r="G210" s="47"/>
      <c r="H210" s="82"/>
      <c r="I210" s="51">
        <f t="shared" si="3"/>
      </c>
    </row>
    <row r="211" spans="2:9" ht="12.75">
      <c r="B211" s="13">
        <v>208</v>
      </c>
      <c r="C211" s="40"/>
      <c r="D211" s="24"/>
      <c r="E211" s="67"/>
      <c r="F211" s="47"/>
      <c r="G211" s="47"/>
      <c r="H211" s="82"/>
      <c r="I211" s="51">
        <f t="shared" si="3"/>
      </c>
    </row>
    <row r="212" spans="2:9" ht="12.75">
      <c r="B212" s="13">
        <v>209</v>
      </c>
      <c r="C212" s="40"/>
      <c r="D212" s="24"/>
      <c r="E212" s="67"/>
      <c r="F212" s="47"/>
      <c r="G212" s="47"/>
      <c r="H212" s="82"/>
      <c r="I212" s="51">
        <f t="shared" si="3"/>
      </c>
    </row>
    <row r="213" spans="2:9" ht="12.75">
      <c r="B213" s="13">
        <v>210</v>
      </c>
      <c r="C213" s="40"/>
      <c r="D213" s="24"/>
      <c r="E213" s="67"/>
      <c r="F213" s="47"/>
      <c r="G213" s="47"/>
      <c r="H213" s="82"/>
      <c r="I213" s="51">
        <f t="shared" si="3"/>
      </c>
    </row>
    <row r="214" spans="2:9" ht="12.75">
      <c r="B214" s="13">
        <v>211</v>
      </c>
      <c r="C214" s="40"/>
      <c r="D214" s="24"/>
      <c r="E214" s="67"/>
      <c r="F214" s="47"/>
      <c r="G214" s="47"/>
      <c r="H214" s="82"/>
      <c r="I214" s="51">
        <f t="shared" si="3"/>
      </c>
    </row>
    <row r="215" spans="2:9" ht="12.75">
      <c r="B215" s="13">
        <v>212</v>
      </c>
      <c r="C215" s="40"/>
      <c r="D215" s="24"/>
      <c r="E215" s="67"/>
      <c r="F215" s="47"/>
      <c r="G215" s="47"/>
      <c r="H215" s="82"/>
      <c r="I215" s="51">
        <f t="shared" si="3"/>
      </c>
    </row>
    <row r="216" spans="2:9" ht="12.75">
      <c r="B216" s="13">
        <v>213</v>
      </c>
      <c r="C216" s="40"/>
      <c r="D216" s="24"/>
      <c r="E216" s="67"/>
      <c r="F216" s="47"/>
      <c r="G216" s="47"/>
      <c r="H216" s="82"/>
      <c r="I216" s="51">
        <f t="shared" si="3"/>
      </c>
    </row>
    <row r="217" spans="2:9" ht="12.75">
      <c r="B217" s="13">
        <v>214</v>
      </c>
      <c r="C217" s="40"/>
      <c r="D217" s="24"/>
      <c r="E217" s="67"/>
      <c r="F217" s="47"/>
      <c r="G217" s="47"/>
      <c r="H217" s="82"/>
      <c r="I217" s="51">
        <f t="shared" si="3"/>
      </c>
    </row>
    <row r="218" spans="2:9" ht="12.75">
      <c r="B218" s="13">
        <v>215</v>
      </c>
      <c r="C218" s="40"/>
      <c r="D218" s="24"/>
      <c r="E218" s="67"/>
      <c r="F218" s="47"/>
      <c r="G218" s="47"/>
      <c r="H218" s="82"/>
      <c r="I218" s="51">
        <f t="shared" si="3"/>
      </c>
    </row>
    <row r="219" spans="2:9" ht="12.75">
      <c r="B219" s="13">
        <v>216</v>
      </c>
      <c r="C219" s="40"/>
      <c r="D219" s="24"/>
      <c r="E219" s="67"/>
      <c r="F219" s="47"/>
      <c r="G219" s="47"/>
      <c r="H219" s="82"/>
      <c r="I219" s="51">
        <f t="shared" si="3"/>
      </c>
    </row>
    <row r="220" spans="2:9" ht="12.75">
      <c r="B220" s="13">
        <v>217</v>
      </c>
      <c r="C220" s="40"/>
      <c r="D220" s="24"/>
      <c r="E220" s="67"/>
      <c r="F220" s="47"/>
      <c r="G220" s="47"/>
      <c r="H220" s="82"/>
      <c r="I220" s="51">
        <f t="shared" si="3"/>
      </c>
    </row>
    <row r="221" spans="2:9" ht="12.75">
      <c r="B221" s="13">
        <v>218</v>
      </c>
      <c r="C221" s="40"/>
      <c r="D221" s="24"/>
      <c r="E221" s="67"/>
      <c r="F221" s="47"/>
      <c r="G221" s="47"/>
      <c r="H221" s="82"/>
      <c r="I221" s="51">
        <f t="shared" si="3"/>
      </c>
    </row>
    <row r="222" spans="2:9" ht="12.75">
      <c r="B222" s="13">
        <v>219</v>
      </c>
      <c r="C222" s="40"/>
      <c r="D222" s="24"/>
      <c r="E222" s="67"/>
      <c r="F222" s="47"/>
      <c r="G222" s="47"/>
      <c r="H222" s="82"/>
      <c r="I222" s="51">
        <f t="shared" si="3"/>
      </c>
    </row>
    <row r="223" spans="2:9" ht="12.75">
      <c r="B223" s="13">
        <v>220</v>
      </c>
      <c r="C223" s="40"/>
      <c r="D223" s="24"/>
      <c r="E223" s="67"/>
      <c r="F223" s="47"/>
      <c r="G223" s="47"/>
      <c r="H223" s="82"/>
      <c r="I223" s="51">
        <f t="shared" si="3"/>
      </c>
    </row>
    <row r="224" spans="2:9" ht="12.75">
      <c r="B224" s="13">
        <v>221</v>
      </c>
      <c r="C224" s="40"/>
      <c r="D224" s="24"/>
      <c r="E224" s="67"/>
      <c r="F224" s="47"/>
      <c r="G224" s="47"/>
      <c r="H224" s="82"/>
      <c r="I224" s="51">
        <f t="shared" si="3"/>
      </c>
    </row>
    <row r="225" spans="2:9" ht="12.75">
      <c r="B225" s="13">
        <v>222</v>
      </c>
      <c r="C225" s="40"/>
      <c r="D225" s="24"/>
      <c r="E225" s="67"/>
      <c r="F225" s="47"/>
      <c r="G225" s="47"/>
      <c r="H225" s="82"/>
      <c r="I225" s="51">
        <f t="shared" si="3"/>
      </c>
    </row>
    <row r="226" spans="2:9" ht="12.75">
      <c r="B226" s="13">
        <v>223</v>
      </c>
      <c r="C226" s="40"/>
      <c r="D226" s="24"/>
      <c r="E226" s="67"/>
      <c r="F226" s="47"/>
      <c r="G226" s="47"/>
      <c r="H226" s="82"/>
      <c r="I226" s="51">
        <f t="shared" si="3"/>
      </c>
    </row>
    <row r="227" spans="2:9" ht="12.75">
      <c r="B227" s="13">
        <v>224</v>
      </c>
      <c r="C227" s="40"/>
      <c r="D227" s="24"/>
      <c r="E227" s="67"/>
      <c r="F227" s="47"/>
      <c r="G227" s="47"/>
      <c r="H227" s="82"/>
      <c r="I227" s="51">
        <f t="shared" si="3"/>
      </c>
    </row>
    <row r="228" spans="2:9" ht="12.75">
      <c r="B228" s="13">
        <v>225</v>
      </c>
      <c r="C228" s="40"/>
      <c r="D228" s="24"/>
      <c r="E228" s="67"/>
      <c r="F228" s="47"/>
      <c r="G228" s="47"/>
      <c r="H228" s="82"/>
      <c r="I228" s="51">
        <f t="shared" si="3"/>
      </c>
    </row>
    <row r="229" spans="2:9" ht="12.75">
      <c r="B229" s="13">
        <v>226</v>
      </c>
      <c r="C229" s="40"/>
      <c r="D229" s="24"/>
      <c r="E229" s="67"/>
      <c r="F229" s="47"/>
      <c r="G229" s="47"/>
      <c r="H229" s="82"/>
      <c r="I229" s="51">
        <f t="shared" si="3"/>
      </c>
    </row>
    <row r="230" spans="2:9" ht="12.75">
      <c r="B230" s="13">
        <v>227</v>
      </c>
      <c r="C230" s="40"/>
      <c r="D230" s="24"/>
      <c r="E230" s="67"/>
      <c r="F230" s="47"/>
      <c r="G230" s="47"/>
      <c r="H230" s="82"/>
      <c r="I230" s="51">
        <f t="shared" si="3"/>
      </c>
    </row>
    <row r="231" spans="2:9" ht="12.75">
      <c r="B231" s="13">
        <v>228</v>
      </c>
      <c r="C231" s="40"/>
      <c r="D231" s="24"/>
      <c r="E231" s="67"/>
      <c r="F231" s="47"/>
      <c r="G231" s="47"/>
      <c r="H231" s="82"/>
      <c r="I231" s="51">
        <f t="shared" si="3"/>
      </c>
    </row>
    <row r="232" spans="2:9" ht="12.75">
      <c r="B232" s="13">
        <v>229</v>
      </c>
      <c r="C232" s="40"/>
      <c r="D232" s="24"/>
      <c r="E232" s="67"/>
      <c r="F232" s="47"/>
      <c r="G232" s="47"/>
      <c r="H232" s="82"/>
      <c r="I232" s="51">
        <f t="shared" si="3"/>
      </c>
    </row>
    <row r="233" spans="2:9" ht="12.75">
      <c r="B233" s="13">
        <v>230</v>
      </c>
      <c r="C233" s="40"/>
      <c r="D233" s="24"/>
      <c r="E233" s="67"/>
      <c r="F233" s="47"/>
      <c r="G233" s="47"/>
      <c r="H233" s="82"/>
      <c r="I233" s="51">
        <f t="shared" si="3"/>
      </c>
    </row>
    <row r="234" spans="2:9" ht="12.75">
      <c r="B234" s="13">
        <v>231</v>
      </c>
      <c r="C234" s="40"/>
      <c r="D234" s="24"/>
      <c r="E234" s="67"/>
      <c r="F234" s="47"/>
      <c r="G234" s="47"/>
      <c r="H234" s="82"/>
      <c r="I234" s="51">
        <f t="shared" si="3"/>
      </c>
    </row>
    <row r="235" spans="2:9" ht="12.75">
      <c r="B235" s="13">
        <v>232</v>
      </c>
      <c r="C235" s="40"/>
      <c r="D235" s="24"/>
      <c r="E235" s="67"/>
      <c r="F235" s="47"/>
      <c r="G235" s="47"/>
      <c r="H235" s="82"/>
      <c r="I235" s="51">
        <f t="shared" si="3"/>
      </c>
    </row>
    <row r="236" spans="2:9" ht="12.75">
      <c r="B236" s="13">
        <v>233</v>
      </c>
      <c r="C236" s="40"/>
      <c r="D236" s="24"/>
      <c r="E236" s="67"/>
      <c r="F236" s="47"/>
      <c r="G236" s="47"/>
      <c r="H236" s="82"/>
      <c r="I236" s="51">
        <f t="shared" si="3"/>
      </c>
    </row>
    <row r="237" spans="2:9" ht="12.75">
      <c r="B237" s="13">
        <v>234</v>
      </c>
      <c r="C237" s="40"/>
      <c r="D237" s="24"/>
      <c r="E237" s="67"/>
      <c r="F237" s="47"/>
      <c r="G237" s="47"/>
      <c r="H237" s="82"/>
      <c r="I237" s="51">
        <f t="shared" si="3"/>
      </c>
    </row>
    <row r="238" spans="2:9" ht="12.75">
      <c r="B238" s="13">
        <v>235</v>
      </c>
      <c r="C238" s="40"/>
      <c r="D238" s="24"/>
      <c r="E238" s="67"/>
      <c r="F238" s="47"/>
      <c r="G238" s="47"/>
      <c r="H238" s="82"/>
      <c r="I238" s="51">
        <f t="shared" si="3"/>
      </c>
    </row>
    <row r="239" spans="2:9" ht="12.75">
      <c r="B239" s="13">
        <v>236</v>
      </c>
      <c r="C239" s="40"/>
      <c r="D239" s="24"/>
      <c r="E239" s="67"/>
      <c r="F239" s="47"/>
      <c r="G239" s="47"/>
      <c r="H239" s="82"/>
      <c r="I239" s="51">
        <f t="shared" si="3"/>
      </c>
    </row>
    <row r="240" spans="2:9" ht="12.75">
      <c r="B240" s="13">
        <v>237</v>
      </c>
      <c r="C240" s="40"/>
      <c r="D240" s="24"/>
      <c r="E240" s="67"/>
      <c r="F240" s="47"/>
      <c r="G240" s="47"/>
      <c r="H240" s="82"/>
      <c r="I240" s="51">
        <f t="shared" si="3"/>
      </c>
    </row>
    <row r="241" spans="2:9" ht="12.75">
      <c r="B241" s="13">
        <v>238</v>
      </c>
      <c r="C241" s="40"/>
      <c r="D241" s="24"/>
      <c r="E241" s="67"/>
      <c r="F241" s="47"/>
      <c r="G241" s="47"/>
      <c r="H241" s="82"/>
      <c r="I241" s="51">
        <f t="shared" si="3"/>
      </c>
    </row>
    <row r="242" spans="2:9" ht="12.75">
      <c r="B242" s="13">
        <v>239</v>
      </c>
      <c r="C242" s="40"/>
      <c r="D242" s="24"/>
      <c r="E242" s="67"/>
      <c r="F242" s="47"/>
      <c r="G242" s="47"/>
      <c r="H242" s="82"/>
      <c r="I242" s="51">
        <f t="shared" si="3"/>
      </c>
    </row>
    <row r="243" spans="2:9" ht="12.75">
      <c r="B243" s="13">
        <v>240</v>
      </c>
      <c r="C243" s="40"/>
      <c r="D243" s="24"/>
      <c r="E243" s="67"/>
      <c r="F243" s="47"/>
      <c r="G243" s="47"/>
      <c r="H243" s="82"/>
      <c r="I243" s="51">
        <f t="shared" si="3"/>
      </c>
    </row>
    <row r="244" spans="2:9" ht="12.75">
      <c r="B244" s="13">
        <v>241</v>
      </c>
      <c r="C244" s="40"/>
      <c r="D244" s="24"/>
      <c r="E244" s="67"/>
      <c r="F244" s="47"/>
      <c r="G244" s="47"/>
      <c r="H244" s="82"/>
      <c r="I244" s="51">
        <f t="shared" si="3"/>
      </c>
    </row>
    <row r="245" spans="2:9" ht="12.75">
      <c r="B245" s="13">
        <v>242</v>
      </c>
      <c r="C245" s="40"/>
      <c r="D245" s="24"/>
      <c r="E245" s="67"/>
      <c r="F245" s="47"/>
      <c r="G245" s="47"/>
      <c r="H245" s="82"/>
      <c r="I245" s="51">
        <f t="shared" si="3"/>
      </c>
    </row>
    <row r="246" spans="2:9" ht="12.75">
      <c r="B246" s="13">
        <v>243</v>
      </c>
      <c r="C246" s="40"/>
      <c r="D246" s="24"/>
      <c r="E246" s="67"/>
      <c r="F246" s="47"/>
      <c r="G246" s="47"/>
      <c r="H246" s="82"/>
      <c r="I246" s="51">
        <f t="shared" si="3"/>
      </c>
    </row>
    <row r="247" spans="2:9" ht="12.75">
      <c r="B247" s="13">
        <v>244</v>
      </c>
      <c r="C247" s="40"/>
      <c r="D247" s="24"/>
      <c r="E247" s="67"/>
      <c r="F247" s="47"/>
      <c r="G247" s="47"/>
      <c r="H247" s="82"/>
      <c r="I247" s="51">
        <f t="shared" si="3"/>
      </c>
    </row>
    <row r="248" spans="2:9" ht="12.75">
      <c r="B248" s="13">
        <v>245</v>
      </c>
      <c r="C248" s="40"/>
      <c r="D248" s="24"/>
      <c r="E248" s="67"/>
      <c r="F248" s="47"/>
      <c r="G248" s="47"/>
      <c r="H248" s="82"/>
      <c r="I248" s="51">
        <f t="shared" si="3"/>
      </c>
    </row>
    <row r="249" spans="2:9" ht="12.75">
      <c r="B249" s="13">
        <v>246</v>
      </c>
      <c r="C249" s="40"/>
      <c r="D249" s="24"/>
      <c r="E249" s="67"/>
      <c r="F249" s="47"/>
      <c r="G249" s="47"/>
      <c r="H249" s="82"/>
      <c r="I249" s="51">
        <f t="shared" si="3"/>
      </c>
    </row>
    <row r="250" spans="2:9" ht="12.75">
      <c r="B250" s="13">
        <v>247</v>
      </c>
      <c r="C250" s="40"/>
      <c r="D250" s="24"/>
      <c r="E250" s="67"/>
      <c r="F250" s="47"/>
      <c r="G250" s="47"/>
      <c r="H250" s="82"/>
      <c r="I250" s="51">
        <f t="shared" si="3"/>
      </c>
    </row>
    <row r="251" spans="2:9" ht="12.75">
      <c r="B251" s="13">
        <v>248</v>
      </c>
      <c r="C251" s="40"/>
      <c r="D251" s="24"/>
      <c r="E251" s="67"/>
      <c r="F251" s="47"/>
      <c r="G251" s="47"/>
      <c r="H251" s="82"/>
      <c r="I251" s="51">
        <f t="shared" si="3"/>
      </c>
    </row>
    <row r="252" spans="2:9" ht="12.75">
      <c r="B252" s="13">
        <v>249</v>
      </c>
      <c r="C252" s="40"/>
      <c r="D252" s="24"/>
      <c r="E252" s="67"/>
      <c r="F252" s="47"/>
      <c r="G252" s="47"/>
      <c r="H252" s="82"/>
      <c r="I252" s="51">
        <f t="shared" si="3"/>
      </c>
    </row>
    <row r="253" spans="2:9" ht="12.75">
      <c r="B253" s="13">
        <v>250</v>
      </c>
      <c r="C253" s="40"/>
      <c r="D253" s="24"/>
      <c r="E253" s="67"/>
      <c r="F253" s="47"/>
      <c r="G253" s="47"/>
      <c r="H253" s="82"/>
      <c r="I253" s="51">
        <f t="shared" si="3"/>
      </c>
    </row>
    <row r="254" spans="2:9" ht="12.75">
      <c r="B254" s="13">
        <v>251</v>
      </c>
      <c r="C254" s="40"/>
      <c r="D254" s="24"/>
      <c r="E254" s="67"/>
      <c r="F254" s="47"/>
      <c r="G254" s="47"/>
      <c r="H254" s="82"/>
      <c r="I254" s="51">
        <f t="shared" si="3"/>
      </c>
    </row>
    <row r="255" spans="2:9" ht="12.75">
      <c r="B255" s="13">
        <v>252</v>
      </c>
      <c r="C255" s="40"/>
      <c r="D255" s="24"/>
      <c r="E255" s="67"/>
      <c r="F255" s="47"/>
      <c r="G255" s="47"/>
      <c r="H255" s="82"/>
      <c r="I255" s="51">
        <f t="shared" si="3"/>
      </c>
    </row>
    <row r="256" spans="2:9" ht="12.75">
      <c r="B256" s="13">
        <v>253</v>
      </c>
      <c r="C256" s="40"/>
      <c r="D256" s="24"/>
      <c r="E256" s="67"/>
      <c r="F256" s="47"/>
      <c r="G256" s="47"/>
      <c r="H256" s="82"/>
      <c r="I256" s="51">
        <f t="shared" si="3"/>
      </c>
    </row>
    <row r="257" spans="2:9" ht="12.75">
      <c r="B257" s="13">
        <v>254</v>
      </c>
      <c r="C257" s="40"/>
      <c r="D257" s="24"/>
      <c r="E257" s="67"/>
      <c r="F257" s="47"/>
      <c r="G257" s="47"/>
      <c r="H257" s="82"/>
      <c r="I257" s="51">
        <f t="shared" si="3"/>
      </c>
    </row>
    <row r="258" spans="2:9" ht="12.75">
      <c r="B258" s="13">
        <v>255</v>
      </c>
      <c r="C258" s="40"/>
      <c r="D258" s="24"/>
      <c r="E258" s="67"/>
      <c r="F258" s="47"/>
      <c r="G258" s="47"/>
      <c r="H258" s="82"/>
      <c r="I258" s="51">
        <f t="shared" si="3"/>
      </c>
    </row>
    <row r="259" spans="2:9" ht="12.75">
      <c r="B259" s="13">
        <v>256</v>
      </c>
      <c r="C259" s="40"/>
      <c r="D259" s="24"/>
      <c r="E259" s="67"/>
      <c r="F259" s="47"/>
      <c r="G259" s="47"/>
      <c r="H259" s="82"/>
      <c r="I259" s="51">
        <f t="shared" si="3"/>
      </c>
    </row>
    <row r="260" spans="2:9" ht="12.75">
      <c r="B260" s="13">
        <v>257</v>
      </c>
      <c r="C260" s="40"/>
      <c r="D260" s="24"/>
      <c r="E260" s="67"/>
      <c r="F260" s="47"/>
      <c r="G260" s="47"/>
      <c r="H260" s="82"/>
      <c r="I260" s="51">
        <f t="shared" si="3"/>
      </c>
    </row>
    <row r="261" spans="2:9" ht="12.75">
      <c r="B261" s="13">
        <v>258</v>
      </c>
      <c r="C261" s="40"/>
      <c r="D261" s="24"/>
      <c r="E261" s="67"/>
      <c r="F261" s="47"/>
      <c r="G261" s="47"/>
      <c r="H261" s="82"/>
      <c r="I261" s="51">
        <f aca="true" t="shared" si="4" ref="I261:I324">IF(C261="Sunday",1,IF(C261="Monday",2,IF(C261="Tuesday",2,IF(C261="Wednesday",4,IF(C261="Thursday",5,IF(C261="Friday",6,IF(C261="Saturday",7,"")))))))</f>
      </c>
    </row>
    <row r="262" spans="2:9" ht="12.75">
      <c r="B262" s="13">
        <v>259</v>
      </c>
      <c r="C262" s="40"/>
      <c r="D262" s="24"/>
      <c r="E262" s="67"/>
      <c r="F262" s="47"/>
      <c r="G262" s="47"/>
      <c r="H262" s="82"/>
      <c r="I262" s="51">
        <f t="shared" si="4"/>
      </c>
    </row>
    <row r="263" spans="2:9" ht="12.75">
      <c r="B263" s="13">
        <v>260</v>
      </c>
      <c r="C263" s="40"/>
      <c r="D263" s="24"/>
      <c r="E263" s="67"/>
      <c r="F263" s="47"/>
      <c r="G263" s="47"/>
      <c r="H263" s="82"/>
      <c r="I263" s="51">
        <f t="shared" si="4"/>
      </c>
    </row>
    <row r="264" spans="2:9" ht="12.75">
      <c r="B264" s="13">
        <v>261</v>
      </c>
      <c r="C264" s="40"/>
      <c r="D264" s="24"/>
      <c r="E264" s="67"/>
      <c r="F264" s="47"/>
      <c r="G264" s="47"/>
      <c r="H264" s="82"/>
      <c r="I264" s="51">
        <f t="shared" si="4"/>
      </c>
    </row>
    <row r="265" spans="2:9" ht="12.75">
      <c r="B265" s="13">
        <v>262</v>
      </c>
      <c r="C265" s="40"/>
      <c r="D265" s="24"/>
      <c r="E265" s="67"/>
      <c r="F265" s="47"/>
      <c r="G265" s="47"/>
      <c r="H265" s="82"/>
      <c r="I265" s="51">
        <f t="shared" si="4"/>
      </c>
    </row>
    <row r="266" spans="2:9" ht="12.75">
      <c r="B266" s="13">
        <v>263</v>
      </c>
      <c r="C266" s="40"/>
      <c r="D266" s="24"/>
      <c r="E266" s="67"/>
      <c r="F266" s="47"/>
      <c r="G266" s="47"/>
      <c r="H266" s="82"/>
      <c r="I266" s="51">
        <f t="shared" si="4"/>
      </c>
    </row>
    <row r="267" spans="2:9" ht="12.75">
      <c r="B267" s="13">
        <v>264</v>
      </c>
      <c r="C267" s="40"/>
      <c r="D267" s="24"/>
      <c r="E267" s="67"/>
      <c r="F267" s="47"/>
      <c r="G267" s="47"/>
      <c r="H267" s="82"/>
      <c r="I267" s="51">
        <f t="shared" si="4"/>
      </c>
    </row>
    <row r="268" spans="2:9" ht="12.75">
      <c r="B268" s="13">
        <v>265</v>
      </c>
      <c r="C268" s="40"/>
      <c r="D268" s="24"/>
      <c r="E268" s="67"/>
      <c r="F268" s="47"/>
      <c r="G268" s="47"/>
      <c r="H268" s="82"/>
      <c r="I268" s="51">
        <f t="shared" si="4"/>
      </c>
    </row>
    <row r="269" spans="2:9" ht="12.75">
      <c r="B269" s="13">
        <v>266</v>
      </c>
      <c r="C269" s="40"/>
      <c r="D269" s="24"/>
      <c r="E269" s="67"/>
      <c r="F269" s="47"/>
      <c r="G269" s="47"/>
      <c r="H269" s="82"/>
      <c r="I269" s="51">
        <f t="shared" si="4"/>
      </c>
    </row>
    <row r="270" spans="2:9" ht="12.75">
      <c r="B270" s="13">
        <v>267</v>
      </c>
      <c r="C270" s="40"/>
      <c r="D270" s="24"/>
      <c r="E270" s="67"/>
      <c r="F270" s="47"/>
      <c r="G270" s="47"/>
      <c r="H270" s="82"/>
      <c r="I270" s="51">
        <f t="shared" si="4"/>
      </c>
    </row>
    <row r="271" spans="2:9" ht="12.75">
      <c r="B271" s="13">
        <v>268</v>
      </c>
      <c r="C271" s="40"/>
      <c r="D271" s="24"/>
      <c r="E271" s="67"/>
      <c r="F271" s="47"/>
      <c r="G271" s="47"/>
      <c r="H271" s="82"/>
      <c r="I271" s="51">
        <f t="shared" si="4"/>
      </c>
    </row>
    <row r="272" spans="2:9" ht="12.75">
      <c r="B272" s="13">
        <v>269</v>
      </c>
      <c r="C272" s="40"/>
      <c r="D272" s="24"/>
      <c r="E272" s="67"/>
      <c r="F272" s="47"/>
      <c r="G272" s="47"/>
      <c r="H272" s="82"/>
      <c r="I272" s="51">
        <f t="shared" si="4"/>
      </c>
    </row>
    <row r="273" spans="2:9" ht="12.75">
      <c r="B273" s="13">
        <v>270</v>
      </c>
      <c r="C273" s="40"/>
      <c r="D273" s="24"/>
      <c r="E273" s="67"/>
      <c r="F273" s="47"/>
      <c r="G273" s="47"/>
      <c r="H273" s="82"/>
      <c r="I273" s="51">
        <f t="shared" si="4"/>
      </c>
    </row>
    <row r="274" spans="2:9" ht="12.75">
      <c r="B274" s="13">
        <v>271</v>
      </c>
      <c r="C274" s="40"/>
      <c r="D274" s="24"/>
      <c r="E274" s="67"/>
      <c r="F274" s="47"/>
      <c r="G274" s="47"/>
      <c r="H274" s="82"/>
      <c r="I274" s="51">
        <f t="shared" si="4"/>
      </c>
    </row>
    <row r="275" spans="2:9" ht="12.75">
      <c r="B275" s="13">
        <v>272</v>
      </c>
      <c r="C275" s="40"/>
      <c r="D275" s="24"/>
      <c r="E275" s="67"/>
      <c r="F275" s="47"/>
      <c r="G275" s="47"/>
      <c r="H275" s="82"/>
      <c r="I275" s="51">
        <f t="shared" si="4"/>
      </c>
    </row>
    <row r="276" spans="2:9" ht="12.75">
      <c r="B276" s="13">
        <v>273</v>
      </c>
      <c r="C276" s="40"/>
      <c r="D276" s="24"/>
      <c r="E276" s="67"/>
      <c r="F276" s="47"/>
      <c r="G276" s="47"/>
      <c r="H276" s="82"/>
      <c r="I276" s="51">
        <f t="shared" si="4"/>
      </c>
    </row>
    <row r="277" spans="2:9" ht="12.75">
      <c r="B277" s="13">
        <v>274</v>
      </c>
      <c r="C277" s="40"/>
      <c r="D277" s="24"/>
      <c r="E277" s="67"/>
      <c r="F277" s="47"/>
      <c r="G277" s="47"/>
      <c r="H277" s="82"/>
      <c r="I277" s="51">
        <f t="shared" si="4"/>
      </c>
    </row>
    <row r="278" spans="2:9" ht="12.75">
      <c r="B278" s="13">
        <v>275</v>
      </c>
      <c r="C278" s="40"/>
      <c r="D278" s="24"/>
      <c r="E278" s="67"/>
      <c r="F278" s="47"/>
      <c r="G278" s="47"/>
      <c r="H278" s="82"/>
      <c r="I278" s="51">
        <f t="shared" si="4"/>
      </c>
    </row>
    <row r="279" spans="2:9" ht="12.75">
      <c r="B279" s="13">
        <v>276</v>
      </c>
      <c r="C279" s="40"/>
      <c r="D279" s="24"/>
      <c r="E279" s="67"/>
      <c r="F279" s="47"/>
      <c r="G279" s="47"/>
      <c r="H279" s="82"/>
      <c r="I279" s="51">
        <f t="shared" si="4"/>
      </c>
    </row>
    <row r="280" spans="2:9" ht="12.75">
      <c r="B280" s="13">
        <v>277</v>
      </c>
      <c r="C280" s="40"/>
      <c r="D280" s="24"/>
      <c r="E280" s="67"/>
      <c r="F280" s="47"/>
      <c r="G280" s="47"/>
      <c r="H280" s="82"/>
      <c r="I280" s="51">
        <f t="shared" si="4"/>
      </c>
    </row>
    <row r="281" spans="2:9" ht="12.75">
      <c r="B281" s="13">
        <v>278</v>
      </c>
      <c r="C281" s="40"/>
      <c r="D281" s="24"/>
      <c r="E281" s="67"/>
      <c r="F281" s="47"/>
      <c r="G281" s="47"/>
      <c r="H281" s="82"/>
      <c r="I281" s="51">
        <f t="shared" si="4"/>
      </c>
    </row>
    <row r="282" spans="2:9" ht="12.75">
      <c r="B282" s="13">
        <v>279</v>
      </c>
      <c r="C282" s="40"/>
      <c r="D282" s="24"/>
      <c r="E282" s="67"/>
      <c r="F282" s="47"/>
      <c r="G282" s="47"/>
      <c r="H282" s="82"/>
      <c r="I282" s="51">
        <f t="shared" si="4"/>
      </c>
    </row>
    <row r="283" spans="2:9" ht="12.75">
      <c r="B283" s="13">
        <v>280</v>
      </c>
      <c r="C283" s="40"/>
      <c r="D283" s="24"/>
      <c r="E283" s="67"/>
      <c r="F283" s="47"/>
      <c r="G283" s="47"/>
      <c r="H283" s="82"/>
      <c r="I283" s="51">
        <f t="shared" si="4"/>
      </c>
    </row>
    <row r="284" spans="2:9" ht="12.75">
      <c r="B284" s="13">
        <v>281</v>
      </c>
      <c r="C284" s="40"/>
      <c r="D284" s="24"/>
      <c r="E284" s="67"/>
      <c r="F284" s="47"/>
      <c r="G284" s="47"/>
      <c r="H284" s="82"/>
      <c r="I284" s="51">
        <f t="shared" si="4"/>
      </c>
    </row>
    <row r="285" spans="2:9" ht="12.75">
      <c r="B285" s="13">
        <v>282</v>
      </c>
      <c r="C285" s="40"/>
      <c r="D285" s="24"/>
      <c r="E285" s="67"/>
      <c r="F285" s="47"/>
      <c r="G285" s="47"/>
      <c r="H285" s="82"/>
      <c r="I285" s="51">
        <f t="shared" si="4"/>
      </c>
    </row>
    <row r="286" spans="2:9" ht="12.75">
      <c r="B286" s="13">
        <v>283</v>
      </c>
      <c r="C286" s="40"/>
      <c r="D286" s="24"/>
      <c r="E286" s="67"/>
      <c r="F286" s="47"/>
      <c r="G286" s="47"/>
      <c r="H286" s="82"/>
      <c r="I286" s="51">
        <f t="shared" si="4"/>
      </c>
    </row>
    <row r="287" spans="2:9" ht="12.75">
      <c r="B287" s="13">
        <v>284</v>
      </c>
      <c r="C287" s="40"/>
      <c r="D287" s="24"/>
      <c r="E287" s="67"/>
      <c r="F287" s="47"/>
      <c r="G287" s="47"/>
      <c r="H287" s="82"/>
      <c r="I287" s="51">
        <f t="shared" si="4"/>
      </c>
    </row>
    <row r="288" spans="2:9" ht="12.75">
      <c r="B288" s="13">
        <v>285</v>
      </c>
      <c r="C288" s="40"/>
      <c r="D288" s="24"/>
      <c r="E288" s="67"/>
      <c r="F288" s="47"/>
      <c r="G288" s="47"/>
      <c r="H288" s="82"/>
      <c r="I288" s="51">
        <f t="shared" si="4"/>
      </c>
    </row>
    <row r="289" spans="2:9" ht="12.75">
      <c r="B289" s="13">
        <v>286</v>
      </c>
      <c r="C289" s="40"/>
      <c r="D289" s="24"/>
      <c r="E289" s="67"/>
      <c r="F289" s="47"/>
      <c r="G289" s="47"/>
      <c r="H289" s="82"/>
      <c r="I289" s="51">
        <f t="shared" si="4"/>
      </c>
    </row>
    <row r="290" spans="2:9" ht="12.75">
      <c r="B290" s="13">
        <v>287</v>
      </c>
      <c r="C290" s="40"/>
      <c r="D290" s="24"/>
      <c r="E290" s="67"/>
      <c r="F290" s="47"/>
      <c r="G290" s="47"/>
      <c r="H290" s="82"/>
      <c r="I290" s="51">
        <f t="shared" si="4"/>
      </c>
    </row>
    <row r="291" spans="2:9" ht="12.75">
      <c r="B291" s="13">
        <v>288</v>
      </c>
      <c r="C291" s="40"/>
      <c r="D291" s="24"/>
      <c r="E291" s="67"/>
      <c r="F291" s="47"/>
      <c r="G291" s="47"/>
      <c r="H291" s="82"/>
      <c r="I291" s="51">
        <f t="shared" si="4"/>
      </c>
    </row>
    <row r="292" spans="2:9" ht="12.75">
      <c r="B292" s="13">
        <v>289</v>
      </c>
      <c r="C292" s="40"/>
      <c r="D292" s="24"/>
      <c r="E292" s="67"/>
      <c r="F292" s="47"/>
      <c r="G292" s="47"/>
      <c r="H292" s="82"/>
      <c r="I292" s="51">
        <f t="shared" si="4"/>
      </c>
    </row>
    <row r="293" spans="2:9" ht="12.75">
      <c r="B293" s="13">
        <v>290</v>
      </c>
      <c r="C293" s="40"/>
      <c r="D293" s="24"/>
      <c r="E293" s="67"/>
      <c r="F293" s="47"/>
      <c r="G293" s="47"/>
      <c r="H293" s="82"/>
      <c r="I293" s="51">
        <f t="shared" si="4"/>
      </c>
    </row>
    <row r="294" spans="2:9" ht="12.75">
      <c r="B294" s="13">
        <v>291</v>
      </c>
      <c r="C294" s="40"/>
      <c r="D294" s="24"/>
      <c r="E294" s="67"/>
      <c r="F294" s="47"/>
      <c r="G294" s="47"/>
      <c r="H294" s="82"/>
      <c r="I294" s="51">
        <f t="shared" si="4"/>
      </c>
    </row>
    <row r="295" spans="2:9" ht="12.75">
      <c r="B295" s="13">
        <v>292</v>
      </c>
      <c r="C295" s="40"/>
      <c r="D295" s="24"/>
      <c r="E295" s="67"/>
      <c r="F295" s="47"/>
      <c r="G295" s="47"/>
      <c r="H295" s="82"/>
      <c r="I295" s="51">
        <f t="shared" si="4"/>
      </c>
    </row>
    <row r="296" spans="2:9" ht="12.75">
      <c r="B296" s="13">
        <v>293</v>
      </c>
      <c r="C296" s="40"/>
      <c r="D296" s="24"/>
      <c r="E296" s="67"/>
      <c r="F296" s="47"/>
      <c r="G296" s="47"/>
      <c r="H296" s="82"/>
      <c r="I296" s="51">
        <f t="shared" si="4"/>
      </c>
    </row>
    <row r="297" spans="2:9" ht="12.75">
      <c r="B297" s="13">
        <v>294</v>
      </c>
      <c r="C297" s="40"/>
      <c r="D297" s="24"/>
      <c r="E297" s="67"/>
      <c r="F297" s="47"/>
      <c r="G297" s="47"/>
      <c r="H297" s="82"/>
      <c r="I297" s="51">
        <f t="shared" si="4"/>
      </c>
    </row>
    <row r="298" spans="2:9" ht="12.75">
      <c r="B298" s="13">
        <v>295</v>
      </c>
      <c r="C298" s="40"/>
      <c r="D298" s="24"/>
      <c r="E298" s="67"/>
      <c r="F298" s="47"/>
      <c r="G298" s="47"/>
      <c r="H298" s="82"/>
      <c r="I298" s="51">
        <f t="shared" si="4"/>
      </c>
    </row>
    <row r="299" spans="2:9" ht="12.75">
      <c r="B299" s="13">
        <v>296</v>
      </c>
      <c r="C299" s="40"/>
      <c r="D299" s="24"/>
      <c r="E299" s="67"/>
      <c r="F299" s="47"/>
      <c r="G299" s="47"/>
      <c r="H299" s="82"/>
      <c r="I299" s="51">
        <f t="shared" si="4"/>
      </c>
    </row>
    <row r="300" spans="2:9" ht="12.75">
      <c r="B300" s="13">
        <v>297</v>
      </c>
      <c r="C300" s="40"/>
      <c r="D300" s="24"/>
      <c r="E300" s="67"/>
      <c r="F300" s="47"/>
      <c r="G300" s="47"/>
      <c r="H300" s="82"/>
      <c r="I300" s="51">
        <f t="shared" si="4"/>
      </c>
    </row>
    <row r="301" spans="2:9" ht="12.75">
      <c r="B301" s="13">
        <v>298</v>
      </c>
      <c r="C301" s="40"/>
      <c r="D301" s="24"/>
      <c r="E301" s="67"/>
      <c r="F301" s="47"/>
      <c r="G301" s="47"/>
      <c r="H301" s="82"/>
      <c r="I301" s="51">
        <f t="shared" si="4"/>
      </c>
    </row>
    <row r="302" spans="2:9" ht="12.75">
      <c r="B302" s="13">
        <v>299</v>
      </c>
      <c r="C302" s="40"/>
      <c r="D302" s="24"/>
      <c r="E302" s="67"/>
      <c r="F302" s="47"/>
      <c r="G302" s="47"/>
      <c r="H302" s="82"/>
      <c r="I302" s="51">
        <f t="shared" si="4"/>
      </c>
    </row>
    <row r="303" spans="2:9" ht="12.75">
      <c r="B303" s="13">
        <v>300</v>
      </c>
      <c r="C303" s="40"/>
      <c r="D303" s="24"/>
      <c r="E303" s="67"/>
      <c r="F303" s="47"/>
      <c r="G303" s="47"/>
      <c r="H303" s="82"/>
      <c r="I303" s="51">
        <f t="shared" si="4"/>
      </c>
    </row>
    <row r="304" spans="2:9" ht="12.75">
      <c r="B304" s="13">
        <v>301</v>
      </c>
      <c r="C304" s="40"/>
      <c r="D304" s="24"/>
      <c r="E304" s="67"/>
      <c r="F304" s="47"/>
      <c r="G304" s="47"/>
      <c r="H304" s="82"/>
      <c r="I304" s="51">
        <f t="shared" si="4"/>
      </c>
    </row>
    <row r="305" spans="2:9" ht="12.75">
      <c r="B305" s="13">
        <v>302</v>
      </c>
      <c r="C305" s="40"/>
      <c r="D305" s="24"/>
      <c r="E305" s="67"/>
      <c r="F305" s="47"/>
      <c r="G305" s="47"/>
      <c r="H305" s="82"/>
      <c r="I305" s="51">
        <f t="shared" si="4"/>
      </c>
    </row>
    <row r="306" spans="2:9" ht="12.75">
      <c r="B306" s="13">
        <v>303</v>
      </c>
      <c r="C306" s="40"/>
      <c r="D306" s="24"/>
      <c r="E306" s="67"/>
      <c r="F306" s="47"/>
      <c r="G306" s="47"/>
      <c r="H306" s="82"/>
      <c r="I306" s="51">
        <f t="shared" si="4"/>
      </c>
    </row>
    <row r="307" spans="2:9" ht="12.75">
      <c r="B307" s="13">
        <v>304</v>
      </c>
      <c r="C307" s="40"/>
      <c r="D307" s="24"/>
      <c r="E307" s="67"/>
      <c r="F307" s="47"/>
      <c r="G307" s="47"/>
      <c r="H307" s="82"/>
      <c r="I307" s="51">
        <f t="shared" si="4"/>
      </c>
    </row>
    <row r="308" spans="2:9" ht="12.75">
      <c r="B308" s="13">
        <v>305</v>
      </c>
      <c r="C308" s="40"/>
      <c r="D308" s="24"/>
      <c r="E308" s="67"/>
      <c r="F308" s="47"/>
      <c r="G308" s="47"/>
      <c r="H308" s="82"/>
      <c r="I308" s="51">
        <f t="shared" si="4"/>
      </c>
    </row>
    <row r="309" spans="2:9" ht="12.75">
      <c r="B309" s="13">
        <v>306</v>
      </c>
      <c r="C309" s="40"/>
      <c r="D309" s="24"/>
      <c r="E309" s="67"/>
      <c r="F309" s="47"/>
      <c r="G309" s="47"/>
      <c r="H309" s="82"/>
      <c r="I309" s="51">
        <f t="shared" si="4"/>
      </c>
    </row>
    <row r="310" spans="2:9" ht="12.75">
      <c r="B310" s="13">
        <v>307</v>
      </c>
      <c r="C310" s="40"/>
      <c r="D310" s="24"/>
      <c r="E310" s="67"/>
      <c r="F310" s="47"/>
      <c r="G310" s="47"/>
      <c r="H310" s="82"/>
      <c r="I310" s="51">
        <f t="shared" si="4"/>
      </c>
    </row>
    <row r="311" spans="2:9" ht="12.75">
      <c r="B311" s="13">
        <v>308</v>
      </c>
      <c r="C311" s="40"/>
      <c r="D311" s="24"/>
      <c r="E311" s="67"/>
      <c r="F311" s="47"/>
      <c r="G311" s="47"/>
      <c r="H311" s="82"/>
      <c r="I311" s="51">
        <f t="shared" si="4"/>
      </c>
    </row>
    <row r="312" spans="2:9" ht="12.75">
      <c r="B312" s="13">
        <v>309</v>
      </c>
      <c r="C312" s="40"/>
      <c r="D312" s="24"/>
      <c r="E312" s="67"/>
      <c r="F312" s="47"/>
      <c r="G312" s="47"/>
      <c r="H312" s="82"/>
      <c r="I312" s="51">
        <f t="shared" si="4"/>
      </c>
    </row>
    <row r="313" spans="2:9" ht="12.75">
      <c r="B313" s="13">
        <v>310</v>
      </c>
      <c r="C313" s="40"/>
      <c r="D313" s="24"/>
      <c r="E313" s="67"/>
      <c r="F313" s="47"/>
      <c r="G313" s="47"/>
      <c r="H313" s="82"/>
      <c r="I313" s="51">
        <f t="shared" si="4"/>
      </c>
    </row>
    <row r="314" spans="2:9" ht="12.75">
      <c r="B314" s="13">
        <v>311</v>
      </c>
      <c r="C314" s="40"/>
      <c r="D314" s="24"/>
      <c r="E314" s="67"/>
      <c r="F314" s="47"/>
      <c r="G314" s="47"/>
      <c r="H314" s="82"/>
      <c r="I314" s="51">
        <f t="shared" si="4"/>
      </c>
    </row>
    <row r="315" spans="2:9" ht="12.75">
      <c r="B315" s="13">
        <v>312</v>
      </c>
      <c r="C315" s="40"/>
      <c r="D315" s="24"/>
      <c r="E315" s="67"/>
      <c r="F315" s="47"/>
      <c r="G315" s="47"/>
      <c r="H315" s="82"/>
      <c r="I315" s="51">
        <f t="shared" si="4"/>
      </c>
    </row>
    <row r="316" spans="2:9" ht="12.75">
      <c r="B316" s="13">
        <v>313</v>
      </c>
      <c r="C316" s="40"/>
      <c r="D316" s="24"/>
      <c r="E316" s="67"/>
      <c r="F316" s="47"/>
      <c r="G316" s="47"/>
      <c r="H316" s="82"/>
      <c r="I316" s="51">
        <f t="shared" si="4"/>
      </c>
    </row>
    <row r="317" spans="2:9" ht="12.75">
      <c r="B317" s="13">
        <v>314</v>
      </c>
      <c r="C317" s="40"/>
      <c r="D317" s="24"/>
      <c r="E317" s="67"/>
      <c r="F317" s="47"/>
      <c r="G317" s="47"/>
      <c r="H317" s="82"/>
      <c r="I317" s="51">
        <f t="shared" si="4"/>
      </c>
    </row>
    <row r="318" spans="2:9" ht="12.75">
      <c r="B318" s="13">
        <v>315</v>
      </c>
      <c r="C318" s="40"/>
      <c r="D318" s="24"/>
      <c r="E318" s="67"/>
      <c r="F318" s="47"/>
      <c r="G318" s="47"/>
      <c r="H318" s="82"/>
      <c r="I318" s="51">
        <f t="shared" si="4"/>
      </c>
    </row>
    <row r="319" spans="2:9" ht="12.75">
      <c r="B319" s="13">
        <v>316</v>
      </c>
      <c r="C319" s="40"/>
      <c r="D319" s="24"/>
      <c r="E319" s="67"/>
      <c r="F319" s="47"/>
      <c r="G319" s="47"/>
      <c r="H319" s="82"/>
      <c r="I319" s="51">
        <f t="shared" si="4"/>
      </c>
    </row>
    <row r="320" spans="2:9" ht="12.75">
      <c r="B320" s="13">
        <v>317</v>
      </c>
      <c r="C320" s="40"/>
      <c r="D320" s="24"/>
      <c r="E320" s="67"/>
      <c r="F320" s="47"/>
      <c r="G320" s="47"/>
      <c r="H320" s="82"/>
      <c r="I320" s="51">
        <f t="shared" si="4"/>
      </c>
    </row>
    <row r="321" spans="2:9" ht="12.75">
      <c r="B321" s="13">
        <v>318</v>
      </c>
      <c r="C321" s="40"/>
      <c r="D321" s="24"/>
      <c r="E321" s="67"/>
      <c r="F321" s="47"/>
      <c r="G321" s="47"/>
      <c r="H321" s="82"/>
      <c r="I321" s="51">
        <f t="shared" si="4"/>
      </c>
    </row>
    <row r="322" spans="2:9" ht="12.75">
      <c r="B322" s="13">
        <v>319</v>
      </c>
      <c r="C322" s="40"/>
      <c r="D322" s="24"/>
      <c r="E322" s="67"/>
      <c r="F322" s="47"/>
      <c r="G322" s="47"/>
      <c r="H322" s="82"/>
      <c r="I322" s="51">
        <f t="shared" si="4"/>
      </c>
    </row>
    <row r="323" spans="2:9" ht="12.75">
      <c r="B323" s="13">
        <v>320</v>
      </c>
      <c r="C323" s="40"/>
      <c r="D323" s="24"/>
      <c r="E323" s="67"/>
      <c r="F323" s="47"/>
      <c r="G323" s="47"/>
      <c r="H323" s="82"/>
      <c r="I323" s="51">
        <f t="shared" si="4"/>
      </c>
    </row>
    <row r="324" spans="2:9" ht="12.75">
      <c r="B324" s="13">
        <v>321</v>
      </c>
      <c r="C324" s="40"/>
      <c r="D324" s="24"/>
      <c r="E324" s="67"/>
      <c r="F324" s="47"/>
      <c r="G324" s="47"/>
      <c r="H324" s="82"/>
      <c r="I324" s="51">
        <f t="shared" si="4"/>
      </c>
    </row>
    <row r="325" spans="2:9" ht="12.75">
      <c r="B325" s="13">
        <v>322</v>
      </c>
      <c r="C325" s="40"/>
      <c r="D325" s="24"/>
      <c r="E325" s="67"/>
      <c r="F325" s="47"/>
      <c r="G325" s="47"/>
      <c r="H325" s="82"/>
      <c r="I325" s="51">
        <f aca="true" t="shared" si="5" ref="I325:I388">IF(C325="Sunday",1,IF(C325="Monday",2,IF(C325="Tuesday",2,IF(C325="Wednesday",4,IF(C325="Thursday",5,IF(C325="Friday",6,IF(C325="Saturday",7,"")))))))</f>
      </c>
    </row>
    <row r="326" spans="2:9" ht="12.75">
      <c r="B326" s="13">
        <v>323</v>
      </c>
      <c r="C326" s="40"/>
      <c r="D326" s="24"/>
      <c r="E326" s="67"/>
      <c r="F326" s="47"/>
      <c r="G326" s="47"/>
      <c r="H326" s="82"/>
      <c r="I326" s="51">
        <f t="shared" si="5"/>
      </c>
    </row>
    <row r="327" spans="2:9" ht="12.75">
      <c r="B327" s="13">
        <v>324</v>
      </c>
      <c r="C327" s="40"/>
      <c r="D327" s="24"/>
      <c r="E327" s="67"/>
      <c r="F327" s="47"/>
      <c r="G327" s="47"/>
      <c r="H327" s="82"/>
      <c r="I327" s="51">
        <f t="shared" si="5"/>
      </c>
    </row>
    <row r="328" spans="2:9" ht="12.75">
      <c r="B328" s="13">
        <v>325</v>
      </c>
      <c r="C328" s="40"/>
      <c r="D328" s="24"/>
      <c r="E328" s="67"/>
      <c r="F328" s="47"/>
      <c r="G328" s="47"/>
      <c r="H328" s="82"/>
      <c r="I328" s="51">
        <f t="shared" si="5"/>
      </c>
    </row>
    <row r="329" spans="2:9" ht="12.75">
      <c r="B329" s="13">
        <v>326</v>
      </c>
      <c r="C329" s="40"/>
      <c r="D329" s="24"/>
      <c r="E329" s="67"/>
      <c r="F329" s="47"/>
      <c r="G329" s="47"/>
      <c r="H329" s="82"/>
      <c r="I329" s="51">
        <f t="shared" si="5"/>
      </c>
    </row>
    <row r="330" spans="2:9" ht="12.75">
      <c r="B330" s="13">
        <v>327</v>
      </c>
      <c r="C330" s="40"/>
      <c r="D330" s="24"/>
      <c r="E330" s="67"/>
      <c r="F330" s="47"/>
      <c r="G330" s="47"/>
      <c r="H330" s="82"/>
      <c r="I330" s="51">
        <f t="shared" si="5"/>
      </c>
    </row>
    <row r="331" spans="2:9" ht="12.75">
      <c r="B331" s="13">
        <v>328</v>
      </c>
      <c r="C331" s="40"/>
      <c r="D331" s="24"/>
      <c r="E331" s="67"/>
      <c r="F331" s="47"/>
      <c r="G331" s="47"/>
      <c r="H331" s="82"/>
      <c r="I331" s="51">
        <f t="shared" si="5"/>
      </c>
    </row>
    <row r="332" spans="2:9" ht="12.75">
      <c r="B332" s="13">
        <v>329</v>
      </c>
      <c r="C332" s="40"/>
      <c r="D332" s="24"/>
      <c r="E332" s="67"/>
      <c r="F332" s="47"/>
      <c r="G332" s="47"/>
      <c r="H332" s="82"/>
      <c r="I332" s="51">
        <f t="shared" si="5"/>
      </c>
    </row>
    <row r="333" spans="2:9" ht="12.75">
      <c r="B333" s="13">
        <v>330</v>
      </c>
      <c r="C333" s="40"/>
      <c r="D333" s="24"/>
      <c r="E333" s="67"/>
      <c r="F333" s="47"/>
      <c r="G333" s="47"/>
      <c r="H333" s="82"/>
      <c r="I333" s="51">
        <f t="shared" si="5"/>
      </c>
    </row>
    <row r="334" spans="2:9" ht="12.75">
      <c r="B334" s="13">
        <v>331</v>
      </c>
      <c r="C334" s="40"/>
      <c r="D334" s="24"/>
      <c r="E334" s="67"/>
      <c r="F334" s="47"/>
      <c r="G334" s="47"/>
      <c r="H334" s="82"/>
      <c r="I334" s="51">
        <f t="shared" si="5"/>
      </c>
    </row>
    <row r="335" spans="2:9" ht="12.75">
      <c r="B335" s="13">
        <v>332</v>
      </c>
      <c r="C335" s="40"/>
      <c r="D335" s="24"/>
      <c r="E335" s="67"/>
      <c r="F335" s="47"/>
      <c r="G335" s="47"/>
      <c r="H335" s="82"/>
      <c r="I335" s="51">
        <f t="shared" si="5"/>
      </c>
    </row>
    <row r="336" spans="2:9" ht="12.75">
      <c r="B336" s="13">
        <v>333</v>
      </c>
      <c r="C336" s="40"/>
      <c r="D336" s="24"/>
      <c r="E336" s="67"/>
      <c r="F336" s="47"/>
      <c r="G336" s="47"/>
      <c r="H336" s="82"/>
      <c r="I336" s="51">
        <f t="shared" si="5"/>
      </c>
    </row>
    <row r="337" spans="2:9" ht="12.75">
      <c r="B337" s="13">
        <v>334</v>
      </c>
      <c r="C337" s="40"/>
      <c r="D337" s="24"/>
      <c r="E337" s="67"/>
      <c r="F337" s="47"/>
      <c r="G337" s="47"/>
      <c r="H337" s="82"/>
      <c r="I337" s="51">
        <f t="shared" si="5"/>
      </c>
    </row>
    <row r="338" spans="2:9" ht="12.75">
      <c r="B338" s="13">
        <v>335</v>
      </c>
      <c r="C338" s="40"/>
      <c r="D338" s="24"/>
      <c r="E338" s="67"/>
      <c r="F338" s="47"/>
      <c r="G338" s="47"/>
      <c r="H338" s="82"/>
      <c r="I338" s="51">
        <f t="shared" si="5"/>
      </c>
    </row>
    <row r="339" spans="2:9" ht="12.75">
      <c r="B339" s="13">
        <v>336</v>
      </c>
      <c r="C339" s="40"/>
      <c r="D339" s="24"/>
      <c r="E339" s="67"/>
      <c r="F339" s="47"/>
      <c r="G339" s="47"/>
      <c r="H339" s="82"/>
      <c r="I339" s="51">
        <f t="shared" si="5"/>
      </c>
    </row>
    <row r="340" spans="2:9" ht="12.75">
      <c r="B340" s="13">
        <v>337</v>
      </c>
      <c r="C340" s="40"/>
      <c r="D340" s="24"/>
      <c r="E340" s="67"/>
      <c r="F340" s="47"/>
      <c r="G340" s="47"/>
      <c r="H340" s="82"/>
      <c r="I340" s="51">
        <f t="shared" si="5"/>
      </c>
    </row>
    <row r="341" spans="2:9" ht="12.75">
      <c r="B341" s="13">
        <v>338</v>
      </c>
      <c r="C341" s="40"/>
      <c r="D341" s="24"/>
      <c r="E341" s="67"/>
      <c r="F341" s="47"/>
      <c r="G341" s="47"/>
      <c r="H341" s="82"/>
      <c r="I341" s="51">
        <f t="shared" si="5"/>
      </c>
    </row>
    <row r="342" spans="2:9" ht="12.75">
      <c r="B342" s="13">
        <v>339</v>
      </c>
      <c r="C342" s="40"/>
      <c r="D342" s="24"/>
      <c r="E342" s="67"/>
      <c r="F342" s="47"/>
      <c r="G342" s="47"/>
      <c r="H342" s="82"/>
      <c r="I342" s="51">
        <f t="shared" si="5"/>
      </c>
    </row>
    <row r="343" spans="2:9" ht="12.75">
      <c r="B343" s="13">
        <v>340</v>
      </c>
      <c r="C343" s="40"/>
      <c r="D343" s="24"/>
      <c r="E343" s="67"/>
      <c r="F343" s="47"/>
      <c r="G343" s="47"/>
      <c r="H343" s="82"/>
      <c r="I343" s="51">
        <f t="shared" si="5"/>
      </c>
    </row>
    <row r="344" spans="2:9" ht="12.75">
      <c r="B344" s="13">
        <v>341</v>
      </c>
      <c r="C344" s="40"/>
      <c r="D344" s="24"/>
      <c r="E344" s="67"/>
      <c r="F344" s="47"/>
      <c r="G344" s="47"/>
      <c r="H344" s="82"/>
      <c r="I344" s="51">
        <f t="shared" si="5"/>
      </c>
    </row>
    <row r="345" spans="2:9" ht="12.75">
      <c r="B345" s="13">
        <v>342</v>
      </c>
      <c r="C345" s="40"/>
      <c r="D345" s="24"/>
      <c r="E345" s="67"/>
      <c r="F345" s="47"/>
      <c r="G345" s="47"/>
      <c r="H345" s="82"/>
      <c r="I345" s="51">
        <f t="shared" si="5"/>
      </c>
    </row>
    <row r="346" spans="2:9" ht="12.75">
      <c r="B346" s="13">
        <v>343</v>
      </c>
      <c r="C346" s="40"/>
      <c r="D346" s="24"/>
      <c r="E346" s="67"/>
      <c r="F346" s="47"/>
      <c r="G346" s="47"/>
      <c r="H346" s="82"/>
      <c r="I346" s="51">
        <f t="shared" si="5"/>
      </c>
    </row>
    <row r="347" spans="2:9" ht="12.75">
      <c r="B347" s="13">
        <v>344</v>
      </c>
      <c r="C347" s="40"/>
      <c r="D347" s="24"/>
      <c r="E347" s="67"/>
      <c r="F347" s="47"/>
      <c r="G347" s="47"/>
      <c r="H347" s="82"/>
      <c r="I347" s="51">
        <f t="shared" si="5"/>
      </c>
    </row>
    <row r="348" spans="2:9" ht="12.75">
      <c r="B348" s="13">
        <v>345</v>
      </c>
      <c r="C348" s="40"/>
      <c r="D348" s="24"/>
      <c r="E348" s="67"/>
      <c r="F348" s="47"/>
      <c r="G348" s="47"/>
      <c r="H348" s="82"/>
      <c r="I348" s="51">
        <f t="shared" si="5"/>
      </c>
    </row>
    <row r="349" spans="2:9" ht="12.75">
      <c r="B349" s="13">
        <v>346</v>
      </c>
      <c r="C349" s="40"/>
      <c r="D349" s="24"/>
      <c r="E349" s="67"/>
      <c r="F349" s="47"/>
      <c r="G349" s="47"/>
      <c r="H349" s="82"/>
      <c r="I349" s="51">
        <f t="shared" si="5"/>
      </c>
    </row>
    <row r="350" spans="2:9" ht="12.75">
      <c r="B350" s="13">
        <v>347</v>
      </c>
      <c r="C350" s="40"/>
      <c r="D350" s="24"/>
      <c r="E350" s="67"/>
      <c r="F350" s="47"/>
      <c r="G350" s="47"/>
      <c r="H350" s="82"/>
      <c r="I350" s="51">
        <f t="shared" si="5"/>
      </c>
    </row>
    <row r="351" spans="2:9" ht="12.75">
      <c r="B351" s="13">
        <v>348</v>
      </c>
      <c r="C351" s="40"/>
      <c r="D351" s="24"/>
      <c r="E351" s="67"/>
      <c r="F351" s="47"/>
      <c r="G351" s="47"/>
      <c r="H351" s="82"/>
      <c r="I351" s="51">
        <f t="shared" si="5"/>
      </c>
    </row>
    <row r="352" spans="2:9" ht="12.75">
      <c r="B352" s="13">
        <v>349</v>
      </c>
      <c r="C352" s="40"/>
      <c r="D352" s="24"/>
      <c r="E352" s="67"/>
      <c r="F352" s="47"/>
      <c r="G352" s="47"/>
      <c r="H352" s="82"/>
      <c r="I352" s="51">
        <f t="shared" si="5"/>
      </c>
    </row>
    <row r="353" spans="2:9" ht="12.75">
      <c r="B353" s="13">
        <v>350</v>
      </c>
      <c r="C353" s="40"/>
      <c r="D353" s="24"/>
      <c r="E353" s="67"/>
      <c r="F353" s="47"/>
      <c r="G353" s="47"/>
      <c r="H353" s="82"/>
      <c r="I353" s="51">
        <f t="shared" si="5"/>
      </c>
    </row>
    <row r="354" spans="2:9" ht="12.75">
      <c r="B354" s="13">
        <v>351</v>
      </c>
      <c r="C354" s="40"/>
      <c r="D354" s="24"/>
      <c r="E354" s="67"/>
      <c r="F354" s="47"/>
      <c r="G354" s="47"/>
      <c r="H354" s="82"/>
      <c r="I354" s="51">
        <f t="shared" si="5"/>
      </c>
    </row>
    <row r="355" spans="2:9" ht="12.75">
      <c r="B355" s="13">
        <v>352</v>
      </c>
      <c r="C355" s="40"/>
      <c r="D355" s="24"/>
      <c r="E355" s="67"/>
      <c r="F355" s="47"/>
      <c r="G355" s="47"/>
      <c r="H355" s="82"/>
      <c r="I355" s="51">
        <f t="shared" si="5"/>
      </c>
    </row>
    <row r="356" spans="2:9" ht="12.75">
      <c r="B356" s="13">
        <v>353</v>
      </c>
      <c r="C356" s="40"/>
      <c r="D356" s="24"/>
      <c r="E356" s="67"/>
      <c r="F356" s="47"/>
      <c r="G356" s="47"/>
      <c r="H356" s="82"/>
      <c r="I356" s="51">
        <f t="shared" si="5"/>
      </c>
    </row>
    <row r="357" spans="2:9" ht="12.75">
      <c r="B357" s="13">
        <v>354</v>
      </c>
      <c r="C357" s="40"/>
      <c r="D357" s="24"/>
      <c r="E357" s="67"/>
      <c r="F357" s="47"/>
      <c r="G357" s="47"/>
      <c r="H357" s="82"/>
      <c r="I357" s="51">
        <f t="shared" si="5"/>
      </c>
    </row>
    <row r="358" spans="2:9" ht="12.75">
      <c r="B358" s="13">
        <v>355</v>
      </c>
      <c r="C358" s="40"/>
      <c r="D358" s="24"/>
      <c r="E358" s="67"/>
      <c r="F358" s="47"/>
      <c r="G358" s="47"/>
      <c r="H358" s="82"/>
      <c r="I358" s="51">
        <f t="shared" si="5"/>
      </c>
    </row>
    <row r="359" spans="2:9" ht="12.75">
      <c r="B359" s="13">
        <v>356</v>
      </c>
      <c r="C359" s="40"/>
      <c r="D359" s="24"/>
      <c r="E359" s="67"/>
      <c r="F359" s="47"/>
      <c r="G359" s="47"/>
      <c r="H359" s="82"/>
      <c r="I359" s="51">
        <f t="shared" si="5"/>
      </c>
    </row>
    <row r="360" spans="2:9" ht="12.75">
      <c r="B360" s="13">
        <v>357</v>
      </c>
      <c r="C360" s="40"/>
      <c r="D360" s="24"/>
      <c r="E360" s="67"/>
      <c r="F360" s="47"/>
      <c r="G360" s="47"/>
      <c r="H360" s="82"/>
      <c r="I360" s="51">
        <f t="shared" si="5"/>
      </c>
    </row>
    <row r="361" spans="2:9" ht="12.75">
      <c r="B361" s="13">
        <v>358</v>
      </c>
      <c r="C361" s="40"/>
      <c r="D361" s="24"/>
      <c r="E361" s="67"/>
      <c r="F361" s="47"/>
      <c r="G361" s="47"/>
      <c r="H361" s="82"/>
      <c r="I361" s="51">
        <f t="shared" si="5"/>
      </c>
    </row>
    <row r="362" spans="2:9" ht="12.75">
      <c r="B362" s="13">
        <v>359</v>
      </c>
      <c r="C362" s="40"/>
      <c r="D362" s="24"/>
      <c r="E362" s="67"/>
      <c r="F362" s="47"/>
      <c r="G362" s="47"/>
      <c r="H362" s="82"/>
      <c r="I362" s="51">
        <f t="shared" si="5"/>
      </c>
    </row>
    <row r="363" spans="2:9" ht="12.75">
      <c r="B363" s="13">
        <v>360</v>
      </c>
      <c r="C363" s="40"/>
      <c r="D363" s="24"/>
      <c r="E363" s="67"/>
      <c r="F363" s="47"/>
      <c r="G363" s="47"/>
      <c r="H363" s="82"/>
      <c r="I363" s="51">
        <f t="shared" si="5"/>
      </c>
    </row>
    <row r="364" spans="2:9" ht="12.75">
      <c r="B364" s="13">
        <v>361</v>
      </c>
      <c r="C364" s="40"/>
      <c r="D364" s="24"/>
      <c r="E364" s="67"/>
      <c r="F364" s="47"/>
      <c r="G364" s="47"/>
      <c r="H364" s="82"/>
      <c r="I364" s="51">
        <f t="shared" si="5"/>
      </c>
    </row>
    <row r="365" spans="2:9" ht="12.75">
      <c r="B365" s="13">
        <v>362</v>
      </c>
      <c r="C365" s="40"/>
      <c r="D365" s="24"/>
      <c r="E365" s="67"/>
      <c r="F365" s="47"/>
      <c r="G365" s="47"/>
      <c r="H365" s="82"/>
      <c r="I365" s="51">
        <f t="shared" si="5"/>
      </c>
    </row>
    <row r="366" spans="2:9" ht="12.75">
      <c r="B366" s="13">
        <v>363</v>
      </c>
      <c r="C366" s="40"/>
      <c r="D366" s="24"/>
      <c r="E366" s="67"/>
      <c r="F366" s="47"/>
      <c r="G366" s="47"/>
      <c r="H366" s="82"/>
      <c r="I366" s="51">
        <f t="shared" si="5"/>
      </c>
    </row>
    <row r="367" spans="2:9" ht="12.75">
      <c r="B367" s="13">
        <v>364</v>
      </c>
      <c r="C367" s="40"/>
      <c r="D367" s="24"/>
      <c r="E367" s="67"/>
      <c r="F367" s="47"/>
      <c r="G367" s="47"/>
      <c r="H367" s="82"/>
      <c r="I367" s="51">
        <f t="shared" si="5"/>
      </c>
    </row>
    <row r="368" spans="2:9" ht="12.75">
      <c r="B368" s="13">
        <v>365</v>
      </c>
      <c r="C368" s="40"/>
      <c r="D368" s="24"/>
      <c r="E368" s="67"/>
      <c r="F368" s="47"/>
      <c r="G368" s="47"/>
      <c r="H368" s="82"/>
      <c r="I368" s="51">
        <f t="shared" si="5"/>
      </c>
    </row>
    <row r="369" spans="2:9" ht="12.75">
      <c r="B369" s="13">
        <v>366</v>
      </c>
      <c r="C369" s="40"/>
      <c r="D369" s="24"/>
      <c r="E369" s="67"/>
      <c r="F369" s="47"/>
      <c r="G369" s="47"/>
      <c r="H369" s="82"/>
      <c r="I369" s="51">
        <f t="shared" si="5"/>
      </c>
    </row>
    <row r="370" spans="2:9" ht="12.75">
      <c r="B370" s="13">
        <v>367</v>
      </c>
      <c r="C370" s="40"/>
      <c r="D370" s="24"/>
      <c r="E370" s="67"/>
      <c r="F370" s="47"/>
      <c r="G370" s="47"/>
      <c r="H370" s="82"/>
      <c r="I370" s="51">
        <f t="shared" si="5"/>
      </c>
    </row>
    <row r="371" spans="2:9" ht="12.75">
      <c r="B371" s="13">
        <v>368</v>
      </c>
      <c r="C371" s="40"/>
      <c r="D371" s="24"/>
      <c r="E371" s="67"/>
      <c r="F371" s="47"/>
      <c r="G371" s="47"/>
      <c r="H371" s="82"/>
      <c r="I371" s="51">
        <f t="shared" si="5"/>
      </c>
    </row>
    <row r="372" spans="2:9" ht="12.75">
      <c r="B372" s="13">
        <v>369</v>
      </c>
      <c r="C372" s="40"/>
      <c r="D372" s="24"/>
      <c r="E372" s="67"/>
      <c r="F372" s="47"/>
      <c r="G372" s="47"/>
      <c r="H372" s="82"/>
      <c r="I372" s="51">
        <f t="shared" si="5"/>
      </c>
    </row>
    <row r="373" spans="2:9" ht="12.75">
      <c r="B373" s="13">
        <v>370</v>
      </c>
      <c r="C373" s="40"/>
      <c r="D373" s="24"/>
      <c r="E373" s="67"/>
      <c r="F373" s="47"/>
      <c r="G373" s="47"/>
      <c r="H373" s="82"/>
      <c r="I373" s="51">
        <f t="shared" si="5"/>
      </c>
    </row>
    <row r="374" spans="2:9" ht="12.75">
      <c r="B374" s="13">
        <v>371</v>
      </c>
      <c r="C374" s="40"/>
      <c r="D374" s="24"/>
      <c r="E374" s="67"/>
      <c r="F374" s="47"/>
      <c r="G374" s="47"/>
      <c r="H374" s="82"/>
      <c r="I374" s="51">
        <f t="shared" si="5"/>
      </c>
    </row>
    <row r="375" spans="2:9" ht="12.75">
      <c r="B375" s="13">
        <v>372</v>
      </c>
      <c r="C375" s="40"/>
      <c r="D375" s="24"/>
      <c r="E375" s="67"/>
      <c r="F375" s="47"/>
      <c r="G375" s="47"/>
      <c r="H375" s="82"/>
      <c r="I375" s="51">
        <f t="shared" si="5"/>
      </c>
    </row>
    <row r="376" spans="2:9" ht="12.75">
      <c r="B376" s="13">
        <v>373</v>
      </c>
      <c r="C376" s="40"/>
      <c r="D376" s="24"/>
      <c r="E376" s="67"/>
      <c r="F376" s="47"/>
      <c r="G376" s="47"/>
      <c r="H376" s="82"/>
      <c r="I376" s="51">
        <f t="shared" si="5"/>
      </c>
    </row>
    <row r="377" spans="2:9" ht="12.75">
      <c r="B377" s="13">
        <v>374</v>
      </c>
      <c r="C377" s="40"/>
      <c r="D377" s="24"/>
      <c r="E377" s="67"/>
      <c r="F377" s="47"/>
      <c r="G377" s="47"/>
      <c r="H377" s="82"/>
      <c r="I377" s="51">
        <f t="shared" si="5"/>
      </c>
    </row>
    <row r="378" spans="2:9" ht="12.75">
      <c r="B378" s="13">
        <v>375</v>
      </c>
      <c r="C378" s="40"/>
      <c r="D378" s="24"/>
      <c r="E378" s="67"/>
      <c r="F378" s="47"/>
      <c r="G378" s="47"/>
      <c r="H378" s="82"/>
      <c r="I378" s="51">
        <f t="shared" si="5"/>
      </c>
    </row>
    <row r="379" spans="2:9" ht="12.75">
      <c r="B379" s="13">
        <v>376</v>
      </c>
      <c r="C379" s="40"/>
      <c r="D379" s="24"/>
      <c r="E379" s="67"/>
      <c r="F379" s="47"/>
      <c r="G379" s="47"/>
      <c r="H379" s="82"/>
      <c r="I379" s="51">
        <f t="shared" si="5"/>
      </c>
    </row>
    <row r="380" spans="2:9" ht="12.75">
      <c r="B380" s="13">
        <v>377</v>
      </c>
      <c r="C380" s="40"/>
      <c r="D380" s="24"/>
      <c r="E380" s="67"/>
      <c r="F380" s="47"/>
      <c r="G380" s="47"/>
      <c r="H380" s="82"/>
      <c r="I380" s="51">
        <f t="shared" si="5"/>
      </c>
    </row>
    <row r="381" spans="2:9" ht="12.75">
      <c r="B381" s="13">
        <v>378</v>
      </c>
      <c r="C381" s="40"/>
      <c r="D381" s="24"/>
      <c r="E381" s="67"/>
      <c r="F381" s="47"/>
      <c r="G381" s="47"/>
      <c r="H381" s="82"/>
      <c r="I381" s="51">
        <f t="shared" si="5"/>
      </c>
    </row>
    <row r="382" spans="2:9" ht="12.75">
      <c r="B382" s="13">
        <v>379</v>
      </c>
      <c r="C382" s="40"/>
      <c r="D382" s="24"/>
      <c r="E382" s="67"/>
      <c r="F382" s="47"/>
      <c r="G382" s="47"/>
      <c r="H382" s="82"/>
      <c r="I382" s="51">
        <f t="shared" si="5"/>
      </c>
    </row>
    <row r="383" spans="2:9" ht="12.75">
      <c r="B383" s="13">
        <v>380</v>
      </c>
      <c r="C383" s="40"/>
      <c r="D383" s="24"/>
      <c r="E383" s="67"/>
      <c r="F383" s="47"/>
      <c r="G383" s="47"/>
      <c r="H383" s="82"/>
      <c r="I383" s="51">
        <f t="shared" si="5"/>
      </c>
    </row>
    <row r="384" spans="2:9" ht="12.75">
      <c r="B384" s="13">
        <v>381</v>
      </c>
      <c r="C384" s="40"/>
      <c r="D384" s="24"/>
      <c r="E384" s="67"/>
      <c r="F384" s="47"/>
      <c r="G384" s="47"/>
      <c r="H384" s="82"/>
      <c r="I384" s="51">
        <f t="shared" si="5"/>
      </c>
    </row>
    <row r="385" spans="2:9" ht="12.75">
      <c r="B385" s="13">
        <v>382</v>
      </c>
      <c r="C385" s="40"/>
      <c r="D385" s="24"/>
      <c r="E385" s="67"/>
      <c r="F385" s="47"/>
      <c r="G385" s="47"/>
      <c r="H385" s="82"/>
      <c r="I385" s="51">
        <f t="shared" si="5"/>
      </c>
    </row>
    <row r="386" spans="2:9" ht="12.75">
      <c r="B386" s="13">
        <v>383</v>
      </c>
      <c r="C386" s="40"/>
      <c r="D386" s="24"/>
      <c r="E386" s="67"/>
      <c r="F386" s="47"/>
      <c r="G386" s="47"/>
      <c r="H386" s="82"/>
      <c r="I386" s="51">
        <f t="shared" si="5"/>
      </c>
    </row>
    <row r="387" spans="2:9" ht="12.75">
      <c r="B387" s="13">
        <v>384</v>
      </c>
      <c r="C387" s="40"/>
      <c r="D387" s="24"/>
      <c r="E387" s="67"/>
      <c r="F387" s="47"/>
      <c r="G387" s="47"/>
      <c r="H387" s="82"/>
      <c r="I387" s="51">
        <f t="shared" si="5"/>
      </c>
    </row>
    <row r="388" spans="2:9" ht="12.75">
      <c r="B388" s="13">
        <v>385</v>
      </c>
      <c r="C388" s="40"/>
      <c r="D388" s="24"/>
      <c r="E388" s="67"/>
      <c r="F388" s="47"/>
      <c r="G388" s="47"/>
      <c r="H388" s="82"/>
      <c r="I388" s="51">
        <f t="shared" si="5"/>
      </c>
    </row>
    <row r="389" spans="2:9" ht="12.75">
      <c r="B389" s="13">
        <v>386</v>
      </c>
      <c r="C389" s="40"/>
      <c r="D389" s="24"/>
      <c r="E389" s="67"/>
      <c r="F389" s="47"/>
      <c r="G389" s="47"/>
      <c r="H389" s="82"/>
      <c r="I389" s="51">
        <f aca="true" t="shared" si="6" ref="I389:I452">IF(C389="Sunday",1,IF(C389="Monday",2,IF(C389="Tuesday",2,IF(C389="Wednesday",4,IF(C389="Thursday",5,IF(C389="Friday",6,IF(C389="Saturday",7,"")))))))</f>
      </c>
    </row>
    <row r="390" spans="2:9" ht="12.75">
      <c r="B390" s="13">
        <v>387</v>
      </c>
      <c r="C390" s="40"/>
      <c r="D390" s="24"/>
      <c r="E390" s="67"/>
      <c r="F390" s="47"/>
      <c r="G390" s="47"/>
      <c r="H390" s="82"/>
      <c r="I390" s="51">
        <f t="shared" si="6"/>
      </c>
    </row>
    <row r="391" spans="2:9" ht="12.75">
      <c r="B391" s="13">
        <v>388</v>
      </c>
      <c r="C391" s="40"/>
      <c r="D391" s="24"/>
      <c r="E391" s="67"/>
      <c r="F391" s="47"/>
      <c r="G391" s="47"/>
      <c r="H391" s="82"/>
      <c r="I391" s="51">
        <f t="shared" si="6"/>
      </c>
    </row>
    <row r="392" spans="2:9" ht="12.75">
      <c r="B392" s="13">
        <v>389</v>
      </c>
      <c r="C392" s="40"/>
      <c r="D392" s="24"/>
      <c r="E392" s="67"/>
      <c r="F392" s="47"/>
      <c r="G392" s="47"/>
      <c r="H392" s="82"/>
      <c r="I392" s="51">
        <f t="shared" si="6"/>
      </c>
    </row>
    <row r="393" spans="2:9" ht="12.75">
      <c r="B393" s="13">
        <v>390</v>
      </c>
      <c r="C393" s="40"/>
      <c r="D393" s="24"/>
      <c r="E393" s="67"/>
      <c r="F393" s="47"/>
      <c r="G393" s="47"/>
      <c r="H393" s="82"/>
      <c r="I393" s="51">
        <f t="shared" si="6"/>
      </c>
    </row>
    <row r="394" spans="2:9" ht="12.75">
      <c r="B394" s="13">
        <v>391</v>
      </c>
      <c r="C394" s="40"/>
      <c r="D394" s="24"/>
      <c r="E394" s="67"/>
      <c r="F394" s="47"/>
      <c r="G394" s="47"/>
      <c r="H394" s="82"/>
      <c r="I394" s="51">
        <f t="shared" si="6"/>
      </c>
    </row>
    <row r="395" spans="2:9" ht="12.75">
      <c r="B395" s="13">
        <v>392</v>
      </c>
      <c r="C395" s="40"/>
      <c r="D395" s="24"/>
      <c r="E395" s="67"/>
      <c r="F395" s="47"/>
      <c r="G395" s="47"/>
      <c r="H395" s="82"/>
      <c r="I395" s="51">
        <f t="shared" si="6"/>
      </c>
    </row>
    <row r="396" spans="2:9" ht="12.75">
      <c r="B396" s="13">
        <v>393</v>
      </c>
      <c r="C396" s="40"/>
      <c r="D396" s="24"/>
      <c r="E396" s="67"/>
      <c r="F396" s="47"/>
      <c r="G396" s="47"/>
      <c r="H396" s="82"/>
      <c r="I396" s="51">
        <f t="shared" si="6"/>
      </c>
    </row>
    <row r="397" spans="2:9" ht="12.75">
      <c r="B397" s="13">
        <v>394</v>
      </c>
      <c r="C397" s="40"/>
      <c r="D397" s="24"/>
      <c r="E397" s="67"/>
      <c r="F397" s="47"/>
      <c r="G397" s="47"/>
      <c r="H397" s="82"/>
      <c r="I397" s="51">
        <f t="shared" si="6"/>
      </c>
    </row>
    <row r="398" spans="2:9" ht="12.75">
      <c r="B398" s="13">
        <v>395</v>
      </c>
      <c r="C398" s="40"/>
      <c r="D398" s="24"/>
      <c r="E398" s="67"/>
      <c r="F398" s="47"/>
      <c r="G398" s="47"/>
      <c r="H398" s="82"/>
      <c r="I398" s="51">
        <f t="shared" si="6"/>
      </c>
    </row>
    <row r="399" spans="2:9" ht="12.75">
      <c r="B399" s="13">
        <v>396</v>
      </c>
      <c r="C399" s="40"/>
      <c r="D399" s="24"/>
      <c r="E399" s="67"/>
      <c r="F399" s="47"/>
      <c r="G399" s="47"/>
      <c r="H399" s="82"/>
      <c r="I399" s="51">
        <f t="shared" si="6"/>
      </c>
    </row>
    <row r="400" spans="2:9" ht="12.75">
      <c r="B400" s="13">
        <v>397</v>
      </c>
      <c r="C400" s="40"/>
      <c r="D400" s="24"/>
      <c r="E400" s="67"/>
      <c r="F400" s="47"/>
      <c r="G400" s="47"/>
      <c r="H400" s="82"/>
      <c r="I400" s="51">
        <f t="shared" si="6"/>
      </c>
    </row>
    <row r="401" spans="2:9" ht="12.75">
      <c r="B401" s="13">
        <v>398</v>
      </c>
      <c r="C401" s="40"/>
      <c r="D401" s="24"/>
      <c r="E401" s="67"/>
      <c r="F401" s="47"/>
      <c r="G401" s="47"/>
      <c r="H401" s="82"/>
      <c r="I401" s="51">
        <f t="shared" si="6"/>
      </c>
    </row>
    <row r="402" spans="2:9" ht="12.75">
      <c r="B402" s="13">
        <v>399</v>
      </c>
      <c r="C402" s="40"/>
      <c r="D402" s="24"/>
      <c r="E402" s="67"/>
      <c r="F402" s="47"/>
      <c r="G402" s="47"/>
      <c r="H402" s="82"/>
      <c r="I402" s="51">
        <f t="shared" si="6"/>
      </c>
    </row>
    <row r="403" spans="2:9" ht="12.75">
      <c r="B403" s="13">
        <v>400</v>
      </c>
      <c r="C403" s="40"/>
      <c r="D403" s="24"/>
      <c r="E403" s="67"/>
      <c r="F403" s="47"/>
      <c r="G403" s="47"/>
      <c r="H403" s="82"/>
      <c r="I403" s="51">
        <f t="shared" si="6"/>
      </c>
    </row>
    <row r="404" spans="2:9" ht="12.75">
      <c r="B404" s="13">
        <v>401</v>
      </c>
      <c r="C404" s="40"/>
      <c r="D404" s="24"/>
      <c r="E404" s="67"/>
      <c r="F404" s="47"/>
      <c r="G404" s="47"/>
      <c r="H404" s="82"/>
      <c r="I404" s="51">
        <f t="shared" si="6"/>
      </c>
    </row>
    <row r="405" spans="2:9" ht="12.75">
      <c r="B405" s="13">
        <v>402</v>
      </c>
      <c r="C405" s="40"/>
      <c r="D405" s="24"/>
      <c r="E405" s="67"/>
      <c r="F405" s="47"/>
      <c r="G405" s="47"/>
      <c r="H405" s="82"/>
      <c r="I405" s="51">
        <f t="shared" si="6"/>
      </c>
    </row>
    <row r="406" spans="2:9" ht="12.75">
      <c r="B406" s="13">
        <v>403</v>
      </c>
      <c r="C406" s="40"/>
      <c r="D406" s="24"/>
      <c r="E406" s="67"/>
      <c r="F406" s="47"/>
      <c r="G406" s="47"/>
      <c r="H406" s="82"/>
      <c r="I406" s="51">
        <f t="shared" si="6"/>
      </c>
    </row>
    <row r="407" spans="2:9" ht="12.75">
      <c r="B407" s="13">
        <v>404</v>
      </c>
      <c r="C407" s="40"/>
      <c r="D407" s="24"/>
      <c r="E407" s="67"/>
      <c r="F407" s="47"/>
      <c r="G407" s="47"/>
      <c r="H407" s="82"/>
      <c r="I407" s="51">
        <f t="shared" si="6"/>
      </c>
    </row>
    <row r="408" spans="2:9" ht="12.75">
      <c r="B408" s="13">
        <v>405</v>
      </c>
      <c r="C408" s="40"/>
      <c r="D408" s="24"/>
      <c r="E408" s="67"/>
      <c r="F408" s="47"/>
      <c r="G408" s="47"/>
      <c r="H408" s="82"/>
      <c r="I408" s="51">
        <f t="shared" si="6"/>
      </c>
    </row>
    <row r="409" spans="2:9" ht="12.75">
      <c r="B409" s="13">
        <v>406</v>
      </c>
      <c r="C409" s="40"/>
      <c r="D409" s="24"/>
      <c r="E409" s="67"/>
      <c r="F409" s="47"/>
      <c r="G409" s="47"/>
      <c r="H409" s="82"/>
      <c r="I409" s="51">
        <f t="shared" si="6"/>
      </c>
    </row>
    <row r="410" spans="2:9" ht="12.75">
      <c r="B410" s="13">
        <v>407</v>
      </c>
      <c r="C410" s="40"/>
      <c r="D410" s="24"/>
      <c r="E410" s="67"/>
      <c r="F410" s="47"/>
      <c r="G410" s="47"/>
      <c r="H410" s="82"/>
      <c r="I410" s="51">
        <f t="shared" si="6"/>
      </c>
    </row>
    <row r="411" spans="2:9" ht="12.75">
      <c r="B411" s="13">
        <v>408</v>
      </c>
      <c r="C411" s="40"/>
      <c r="D411" s="24"/>
      <c r="E411" s="67"/>
      <c r="F411" s="47"/>
      <c r="G411" s="47"/>
      <c r="H411" s="82"/>
      <c r="I411" s="51">
        <f t="shared" si="6"/>
      </c>
    </row>
    <row r="412" spans="2:9" ht="12.75">
      <c r="B412" s="13">
        <v>409</v>
      </c>
      <c r="C412" s="40"/>
      <c r="D412" s="24"/>
      <c r="E412" s="67"/>
      <c r="F412" s="47"/>
      <c r="G412" s="47"/>
      <c r="H412" s="82"/>
      <c r="I412" s="51">
        <f t="shared" si="6"/>
      </c>
    </row>
    <row r="413" spans="2:9" ht="12.75">
      <c r="B413" s="13">
        <v>410</v>
      </c>
      <c r="C413" s="40"/>
      <c r="D413" s="24"/>
      <c r="E413" s="67"/>
      <c r="F413" s="47"/>
      <c r="G413" s="47"/>
      <c r="H413" s="82"/>
      <c r="I413" s="51">
        <f t="shared" si="6"/>
      </c>
    </row>
    <row r="414" spans="2:9" ht="12.75">
      <c r="B414" s="13">
        <v>411</v>
      </c>
      <c r="C414" s="40"/>
      <c r="D414" s="24"/>
      <c r="E414" s="67"/>
      <c r="F414" s="47"/>
      <c r="G414" s="47"/>
      <c r="H414" s="82"/>
      <c r="I414" s="51">
        <f t="shared" si="6"/>
      </c>
    </row>
    <row r="415" spans="2:9" ht="12.75">
      <c r="B415" s="13">
        <v>412</v>
      </c>
      <c r="C415" s="40"/>
      <c r="D415" s="24"/>
      <c r="E415" s="67"/>
      <c r="F415" s="47"/>
      <c r="G415" s="47"/>
      <c r="H415" s="82"/>
      <c r="I415" s="51">
        <f t="shared" si="6"/>
      </c>
    </row>
    <row r="416" spans="2:9" ht="12.75">
      <c r="B416" s="13">
        <v>413</v>
      </c>
      <c r="C416" s="40"/>
      <c r="D416" s="24"/>
      <c r="E416" s="67"/>
      <c r="F416" s="47"/>
      <c r="G416" s="47"/>
      <c r="H416" s="82"/>
      <c r="I416" s="51">
        <f t="shared" si="6"/>
      </c>
    </row>
    <row r="417" spans="2:9" ht="12.75">
      <c r="B417" s="13">
        <v>414</v>
      </c>
      <c r="C417" s="40"/>
      <c r="D417" s="24"/>
      <c r="E417" s="67"/>
      <c r="F417" s="47"/>
      <c r="G417" s="47"/>
      <c r="H417" s="82"/>
      <c r="I417" s="51">
        <f t="shared" si="6"/>
      </c>
    </row>
    <row r="418" spans="2:9" ht="12.75">
      <c r="B418" s="13">
        <v>415</v>
      </c>
      <c r="C418" s="40"/>
      <c r="D418" s="24"/>
      <c r="E418" s="67"/>
      <c r="F418" s="47"/>
      <c r="G418" s="47"/>
      <c r="H418" s="82"/>
      <c r="I418" s="51">
        <f t="shared" si="6"/>
      </c>
    </row>
    <row r="419" spans="2:9" ht="12.75">
      <c r="B419" s="13">
        <v>416</v>
      </c>
      <c r="C419" s="40"/>
      <c r="D419" s="24"/>
      <c r="E419" s="67"/>
      <c r="F419" s="47"/>
      <c r="G419" s="47"/>
      <c r="H419" s="82"/>
      <c r="I419" s="51">
        <f t="shared" si="6"/>
      </c>
    </row>
    <row r="420" spans="2:9" ht="12.75">
      <c r="B420" s="13">
        <v>417</v>
      </c>
      <c r="C420" s="40"/>
      <c r="D420" s="24"/>
      <c r="E420" s="67"/>
      <c r="F420" s="47"/>
      <c r="G420" s="47"/>
      <c r="H420" s="82"/>
      <c r="I420" s="51">
        <f t="shared" si="6"/>
      </c>
    </row>
    <row r="421" spans="2:9" ht="12.75">
      <c r="B421" s="13">
        <v>418</v>
      </c>
      <c r="C421" s="40"/>
      <c r="D421" s="24"/>
      <c r="E421" s="67"/>
      <c r="F421" s="47"/>
      <c r="G421" s="47"/>
      <c r="H421" s="82"/>
      <c r="I421" s="51">
        <f t="shared" si="6"/>
      </c>
    </row>
    <row r="422" spans="2:9" ht="12.75">
      <c r="B422" s="13">
        <v>419</v>
      </c>
      <c r="C422" s="40"/>
      <c r="D422" s="24"/>
      <c r="E422" s="67"/>
      <c r="F422" s="47"/>
      <c r="G422" s="47"/>
      <c r="H422" s="82"/>
      <c r="I422" s="51">
        <f t="shared" si="6"/>
      </c>
    </row>
    <row r="423" spans="2:9" ht="12.75">
      <c r="B423" s="13">
        <v>420</v>
      </c>
      <c r="C423" s="40"/>
      <c r="D423" s="24"/>
      <c r="E423" s="67"/>
      <c r="F423" s="47"/>
      <c r="G423" s="47"/>
      <c r="H423" s="82"/>
      <c r="I423" s="51">
        <f t="shared" si="6"/>
      </c>
    </row>
    <row r="424" spans="2:9" ht="12.75">
      <c r="B424" s="13">
        <v>421</v>
      </c>
      <c r="C424" s="40"/>
      <c r="D424" s="24"/>
      <c r="E424" s="67"/>
      <c r="F424" s="47"/>
      <c r="G424" s="47"/>
      <c r="H424" s="82"/>
      <c r="I424" s="51">
        <f t="shared" si="6"/>
      </c>
    </row>
    <row r="425" spans="2:9" ht="12.75">
      <c r="B425" s="13">
        <v>422</v>
      </c>
      <c r="C425" s="40"/>
      <c r="D425" s="24"/>
      <c r="E425" s="67"/>
      <c r="F425" s="47"/>
      <c r="G425" s="47"/>
      <c r="H425" s="82"/>
      <c r="I425" s="51">
        <f t="shared" si="6"/>
      </c>
    </row>
    <row r="426" spans="2:9" ht="12.75">
      <c r="B426" s="13">
        <v>423</v>
      </c>
      <c r="C426" s="40"/>
      <c r="D426" s="24"/>
      <c r="E426" s="67"/>
      <c r="F426" s="47"/>
      <c r="G426" s="47"/>
      <c r="H426" s="82"/>
      <c r="I426" s="51">
        <f t="shared" si="6"/>
      </c>
    </row>
    <row r="427" spans="2:9" ht="12.75">
      <c r="B427" s="13">
        <v>424</v>
      </c>
      <c r="C427" s="40"/>
      <c r="D427" s="24"/>
      <c r="E427" s="67"/>
      <c r="F427" s="47"/>
      <c r="G427" s="47"/>
      <c r="H427" s="82"/>
      <c r="I427" s="51">
        <f t="shared" si="6"/>
      </c>
    </row>
    <row r="428" spans="2:9" ht="12.75">
      <c r="B428" s="13">
        <v>425</v>
      </c>
      <c r="C428" s="40"/>
      <c r="D428" s="24"/>
      <c r="E428" s="67"/>
      <c r="F428" s="47"/>
      <c r="G428" s="47"/>
      <c r="H428" s="82"/>
      <c r="I428" s="51">
        <f t="shared" si="6"/>
      </c>
    </row>
    <row r="429" spans="2:9" ht="12.75">
      <c r="B429" s="13">
        <v>426</v>
      </c>
      <c r="C429" s="40"/>
      <c r="D429" s="24"/>
      <c r="E429" s="67"/>
      <c r="F429" s="47"/>
      <c r="G429" s="47"/>
      <c r="H429" s="82"/>
      <c r="I429" s="51">
        <f t="shared" si="6"/>
      </c>
    </row>
    <row r="430" spans="2:9" ht="12.75">
      <c r="B430" s="13">
        <v>427</v>
      </c>
      <c r="C430" s="40"/>
      <c r="D430" s="24"/>
      <c r="E430" s="67"/>
      <c r="F430" s="47"/>
      <c r="G430" s="47"/>
      <c r="H430" s="82"/>
      <c r="I430" s="51">
        <f t="shared" si="6"/>
      </c>
    </row>
    <row r="431" spans="2:9" ht="12.75">
      <c r="B431" s="13">
        <v>428</v>
      </c>
      <c r="C431" s="40"/>
      <c r="D431" s="24"/>
      <c r="E431" s="67"/>
      <c r="F431" s="47"/>
      <c r="G431" s="47"/>
      <c r="H431" s="82"/>
      <c r="I431" s="51">
        <f t="shared" si="6"/>
      </c>
    </row>
    <row r="432" spans="2:9" ht="12.75">
      <c r="B432" s="13">
        <v>429</v>
      </c>
      <c r="C432" s="40"/>
      <c r="D432" s="24"/>
      <c r="E432" s="67"/>
      <c r="F432" s="47"/>
      <c r="G432" s="47"/>
      <c r="H432" s="82"/>
      <c r="I432" s="51">
        <f t="shared" si="6"/>
      </c>
    </row>
    <row r="433" spans="2:9" ht="12.75">
      <c r="B433" s="13">
        <v>430</v>
      </c>
      <c r="C433" s="40"/>
      <c r="D433" s="24"/>
      <c r="E433" s="67"/>
      <c r="F433" s="47"/>
      <c r="G433" s="47"/>
      <c r="H433" s="82"/>
      <c r="I433" s="51">
        <f t="shared" si="6"/>
      </c>
    </row>
    <row r="434" spans="2:9" ht="12.75">
      <c r="B434" s="13">
        <v>431</v>
      </c>
      <c r="C434" s="40"/>
      <c r="D434" s="24"/>
      <c r="E434" s="67"/>
      <c r="F434" s="47"/>
      <c r="G434" s="47"/>
      <c r="H434" s="82"/>
      <c r="I434" s="51">
        <f t="shared" si="6"/>
      </c>
    </row>
    <row r="435" spans="2:9" ht="12.75">
      <c r="B435" s="13">
        <v>432</v>
      </c>
      <c r="C435" s="40"/>
      <c r="D435" s="24"/>
      <c r="E435" s="67"/>
      <c r="F435" s="47"/>
      <c r="G435" s="47"/>
      <c r="H435" s="82"/>
      <c r="I435" s="51">
        <f t="shared" si="6"/>
      </c>
    </row>
    <row r="436" spans="2:9" ht="12.75">
      <c r="B436" s="13">
        <v>433</v>
      </c>
      <c r="C436" s="40"/>
      <c r="D436" s="24"/>
      <c r="E436" s="67"/>
      <c r="F436" s="47"/>
      <c r="G436" s="47"/>
      <c r="H436" s="82"/>
      <c r="I436" s="51">
        <f t="shared" si="6"/>
      </c>
    </row>
    <row r="437" spans="2:9" ht="12.75">
      <c r="B437" s="13">
        <v>434</v>
      </c>
      <c r="C437" s="40"/>
      <c r="D437" s="24"/>
      <c r="E437" s="67"/>
      <c r="F437" s="47"/>
      <c r="G437" s="47"/>
      <c r="H437" s="82"/>
      <c r="I437" s="51">
        <f t="shared" si="6"/>
      </c>
    </row>
    <row r="438" spans="2:9" ht="12.75">
      <c r="B438" s="13">
        <v>435</v>
      </c>
      <c r="C438" s="40"/>
      <c r="D438" s="24"/>
      <c r="E438" s="67"/>
      <c r="F438" s="47"/>
      <c r="G438" s="47"/>
      <c r="H438" s="82"/>
      <c r="I438" s="51">
        <f t="shared" si="6"/>
      </c>
    </row>
    <row r="439" spans="2:9" ht="12.75">
      <c r="B439" s="13">
        <v>436</v>
      </c>
      <c r="C439" s="40"/>
      <c r="D439" s="24"/>
      <c r="E439" s="67"/>
      <c r="F439" s="47"/>
      <c r="G439" s="47"/>
      <c r="H439" s="82"/>
      <c r="I439" s="51">
        <f t="shared" si="6"/>
      </c>
    </row>
    <row r="440" spans="2:9" ht="12.75">
      <c r="B440" s="13">
        <v>437</v>
      </c>
      <c r="C440" s="40"/>
      <c r="D440" s="24"/>
      <c r="E440" s="67"/>
      <c r="F440" s="47"/>
      <c r="G440" s="47"/>
      <c r="H440" s="82"/>
      <c r="I440" s="51">
        <f t="shared" si="6"/>
      </c>
    </row>
    <row r="441" spans="2:9" ht="12.75">
      <c r="B441" s="13">
        <v>438</v>
      </c>
      <c r="C441" s="40"/>
      <c r="D441" s="24"/>
      <c r="E441" s="67"/>
      <c r="F441" s="47"/>
      <c r="G441" s="47"/>
      <c r="H441" s="82"/>
      <c r="I441" s="51">
        <f t="shared" si="6"/>
      </c>
    </row>
    <row r="442" spans="2:9" ht="12.75">
      <c r="B442" s="13">
        <v>439</v>
      </c>
      <c r="C442" s="40"/>
      <c r="D442" s="24"/>
      <c r="E442" s="67"/>
      <c r="F442" s="47"/>
      <c r="G442" s="47"/>
      <c r="H442" s="82"/>
      <c r="I442" s="51">
        <f t="shared" si="6"/>
      </c>
    </row>
    <row r="443" spans="2:9" ht="12.75">
      <c r="B443" s="13">
        <v>440</v>
      </c>
      <c r="C443" s="40"/>
      <c r="D443" s="24"/>
      <c r="E443" s="67"/>
      <c r="F443" s="47"/>
      <c r="G443" s="47"/>
      <c r="H443" s="82"/>
      <c r="I443" s="51">
        <f t="shared" si="6"/>
      </c>
    </row>
    <row r="444" spans="2:9" ht="12.75">
      <c r="B444" s="13">
        <v>441</v>
      </c>
      <c r="C444" s="40"/>
      <c r="D444" s="24"/>
      <c r="E444" s="67"/>
      <c r="F444" s="47"/>
      <c r="G444" s="47"/>
      <c r="H444" s="82"/>
      <c r="I444" s="51">
        <f t="shared" si="6"/>
      </c>
    </row>
    <row r="445" spans="2:9" ht="12.75">
      <c r="B445" s="13">
        <v>442</v>
      </c>
      <c r="C445" s="40"/>
      <c r="D445" s="24"/>
      <c r="E445" s="67"/>
      <c r="F445" s="47"/>
      <c r="G445" s="47"/>
      <c r="H445" s="82"/>
      <c r="I445" s="51">
        <f t="shared" si="6"/>
      </c>
    </row>
    <row r="446" spans="2:9" ht="12.75">
      <c r="B446" s="13">
        <v>443</v>
      </c>
      <c r="C446" s="40"/>
      <c r="D446" s="24"/>
      <c r="E446" s="67"/>
      <c r="F446" s="47"/>
      <c r="G446" s="47"/>
      <c r="H446" s="82"/>
      <c r="I446" s="51">
        <f t="shared" si="6"/>
      </c>
    </row>
    <row r="447" spans="2:9" ht="12.75">
      <c r="B447" s="13">
        <v>444</v>
      </c>
      <c r="C447" s="40"/>
      <c r="D447" s="24"/>
      <c r="E447" s="67"/>
      <c r="F447" s="47"/>
      <c r="G447" s="47"/>
      <c r="H447" s="82"/>
      <c r="I447" s="51">
        <f t="shared" si="6"/>
      </c>
    </row>
    <row r="448" spans="2:9" ht="12.75">
      <c r="B448" s="13">
        <v>445</v>
      </c>
      <c r="C448" s="40"/>
      <c r="D448" s="24"/>
      <c r="E448" s="67"/>
      <c r="F448" s="47"/>
      <c r="G448" s="47"/>
      <c r="H448" s="82"/>
      <c r="I448" s="51">
        <f t="shared" si="6"/>
      </c>
    </row>
    <row r="449" spans="2:9" ht="12.75">
      <c r="B449" s="13">
        <v>446</v>
      </c>
      <c r="C449" s="40"/>
      <c r="D449" s="24"/>
      <c r="E449" s="67"/>
      <c r="F449" s="47"/>
      <c r="G449" s="47"/>
      <c r="H449" s="82"/>
      <c r="I449" s="51">
        <f t="shared" si="6"/>
      </c>
    </row>
    <row r="450" spans="2:9" ht="12.75">
      <c r="B450" s="13">
        <v>447</v>
      </c>
      <c r="C450" s="40"/>
      <c r="D450" s="24"/>
      <c r="E450" s="67"/>
      <c r="F450" s="47"/>
      <c r="G450" s="47"/>
      <c r="H450" s="82"/>
      <c r="I450" s="51">
        <f t="shared" si="6"/>
      </c>
    </row>
    <row r="451" spans="2:9" ht="12.75">
      <c r="B451" s="13">
        <v>448</v>
      </c>
      <c r="C451" s="40"/>
      <c r="D451" s="24"/>
      <c r="E451" s="67"/>
      <c r="F451" s="47"/>
      <c r="G451" s="47"/>
      <c r="H451" s="82"/>
      <c r="I451" s="51">
        <f t="shared" si="6"/>
      </c>
    </row>
    <row r="452" spans="2:9" ht="12.75">
      <c r="B452" s="13">
        <v>449</v>
      </c>
      <c r="C452" s="40"/>
      <c r="D452" s="24"/>
      <c r="E452" s="67"/>
      <c r="F452" s="47"/>
      <c r="G452" s="47"/>
      <c r="H452" s="82"/>
      <c r="I452" s="51">
        <f t="shared" si="6"/>
      </c>
    </row>
    <row r="453" spans="2:9" ht="12.75">
      <c r="B453" s="13">
        <v>450</v>
      </c>
      <c r="C453" s="40"/>
      <c r="D453" s="24"/>
      <c r="E453" s="67"/>
      <c r="F453" s="47"/>
      <c r="G453" s="47"/>
      <c r="H453" s="82"/>
      <c r="I453" s="51">
        <f aca="true" t="shared" si="7" ref="I453:I516">IF(C453="Sunday",1,IF(C453="Monday",2,IF(C453="Tuesday",2,IF(C453="Wednesday",4,IF(C453="Thursday",5,IF(C453="Friday",6,IF(C453="Saturday",7,"")))))))</f>
      </c>
    </row>
    <row r="454" spans="2:9" ht="12.75">
      <c r="B454" s="13">
        <v>451</v>
      </c>
      <c r="C454" s="40"/>
      <c r="D454" s="24"/>
      <c r="E454" s="67"/>
      <c r="F454" s="47"/>
      <c r="G454" s="47"/>
      <c r="H454" s="82"/>
      <c r="I454" s="51">
        <f t="shared" si="7"/>
      </c>
    </row>
    <row r="455" spans="2:9" ht="12.75">
      <c r="B455" s="13">
        <v>452</v>
      </c>
      <c r="C455" s="40"/>
      <c r="D455" s="24"/>
      <c r="E455" s="67"/>
      <c r="F455" s="47"/>
      <c r="G455" s="47"/>
      <c r="H455" s="82"/>
      <c r="I455" s="51">
        <f t="shared" si="7"/>
      </c>
    </row>
    <row r="456" spans="2:9" ht="12.75">
      <c r="B456" s="13">
        <v>453</v>
      </c>
      <c r="C456" s="40"/>
      <c r="D456" s="24"/>
      <c r="E456" s="67"/>
      <c r="F456" s="47"/>
      <c r="G456" s="47"/>
      <c r="H456" s="82"/>
      <c r="I456" s="51">
        <f t="shared" si="7"/>
      </c>
    </row>
    <row r="457" spans="2:9" ht="12.75">
      <c r="B457" s="13">
        <v>454</v>
      </c>
      <c r="C457" s="40"/>
      <c r="D457" s="24"/>
      <c r="E457" s="67"/>
      <c r="F457" s="47"/>
      <c r="G457" s="47"/>
      <c r="H457" s="82"/>
      <c r="I457" s="51">
        <f t="shared" si="7"/>
      </c>
    </row>
    <row r="458" spans="2:9" ht="12.75">
      <c r="B458" s="13">
        <v>455</v>
      </c>
      <c r="C458" s="40"/>
      <c r="D458" s="24"/>
      <c r="E458" s="67"/>
      <c r="F458" s="47"/>
      <c r="G458" s="47"/>
      <c r="H458" s="82"/>
      <c r="I458" s="51">
        <f t="shared" si="7"/>
      </c>
    </row>
    <row r="459" spans="2:9" ht="12.75">
      <c r="B459" s="13">
        <v>456</v>
      </c>
      <c r="C459" s="40"/>
      <c r="D459" s="24"/>
      <c r="E459" s="67"/>
      <c r="F459" s="47"/>
      <c r="G459" s="47"/>
      <c r="H459" s="82"/>
      <c r="I459" s="51">
        <f t="shared" si="7"/>
      </c>
    </row>
    <row r="460" spans="2:9" ht="12.75">
      <c r="B460" s="13">
        <v>457</v>
      </c>
      <c r="C460" s="40"/>
      <c r="D460" s="24"/>
      <c r="E460" s="67"/>
      <c r="F460" s="47"/>
      <c r="G460" s="47"/>
      <c r="H460" s="82"/>
      <c r="I460" s="51">
        <f t="shared" si="7"/>
      </c>
    </row>
    <row r="461" spans="2:9" ht="12.75">
      <c r="B461" s="13">
        <v>458</v>
      </c>
      <c r="C461" s="40"/>
      <c r="D461" s="24"/>
      <c r="E461" s="67"/>
      <c r="F461" s="47"/>
      <c r="G461" s="47"/>
      <c r="H461" s="82"/>
      <c r="I461" s="51">
        <f t="shared" si="7"/>
      </c>
    </row>
    <row r="462" spans="2:9" ht="12.75">
      <c r="B462" s="13">
        <v>459</v>
      </c>
      <c r="C462" s="40"/>
      <c r="D462" s="24"/>
      <c r="E462" s="67"/>
      <c r="F462" s="47"/>
      <c r="G462" s="47"/>
      <c r="H462" s="82"/>
      <c r="I462" s="51">
        <f t="shared" si="7"/>
      </c>
    </row>
    <row r="463" spans="2:9" ht="12.75">
      <c r="B463" s="13">
        <v>460</v>
      </c>
      <c r="C463" s="40"/>
      <c r="D463" s="24"/>
      <c r="E463" s="67"/>
      <c r="F463" s="47"/>
      <c r="G463" s="47"/>
      <c r="H463" s="82"/>
      <c r="I463" s="51">
        <f t="shared" si="7"/>
      </c>
    </row>
    <row r="464" spans="2:9" ht="12.75">
      <c r="B464" s="13">
        <v>461</v>
      </c>
      <c r="C464" s="40"/>
      <c r="D464" s="24"/>
      <c r="E464" s="67"/>
      <c r="F464" s="47"/>
      <c r="G464" s="47"/>
      <c r="H464" s="82"/>
      <c r="I464" s="51">
        <f t="shared" si="7"/>
      </c>
    </row>
    <row r="465" spans="2:9" ht="12.75">
      <c r="B465" s="13">
        <v>462</v>
      </c>
      <c r="C465" s="40"/>
      <c r="D465" s="24"/>
      <c r="E465" s="67"/>
      <c r="F465" s="47"/>
      <c r="G465" s="47"/>
      <c r="H465" s="82"/>
      <c r="I465" s="51">
        <f t="shared" si="7"/>
      </c>
    </row>
    <row r="466" spans="2:9" ht="12.75">
      <c r="B466" s="13">
        <v>463</v>
      </c>
      <c r="C466" s="40"/>
      <c r="D466" s="24"/>
      <c r="E466" s="67"/>
      <c r="F466" s="47"/>
      <c r="G466" s="47"/>
      <c r="H466" s="82"/>
      <c r="I466" s="51">
        <f t="shared" si="7"/>
      </c>
    </row>
    <row r="467" spans="2:9" ht="12.75">
      <c r="B467" s="13">
        <v>464</v>
      </c>
      <c r="C467" s="40"/>
      <c r="D467" s="24"/>
      <c r="E467" s="67"/>
      <c r="F467" s="47"/>
      <c r="G467" s="47"/>
      <c r="H467" s="82"/>
      <c r="I467" s="51">
        <f t="shared" si="7"/>
      </c>
    </row>
    <row r="468" spans="2:9" ht="12.75">
      <c r="B468" s="13">
        <v>465</v>
      </c>
      <c r="C468" s="40"/>
      <c r="D468" s="24"/>
      <c r="E468" s="67"/>
      <c r="F468" s="47"/>
      <c r="G468" s="47"/>
      <c r="H468" s="82"/>
      <c r="I468" s="51">
        <f t="shared" si="7"/>
      </c>
    </row>
    <row r="469" spans="2:9" ht="12.75">
      <c r="B469" s="13">
        <v>466</v>
      </c>
      <c r="C469" s="40"/>
      <c r="D469" s="24"/>
      <c r="E469" s="67"/>
      <c r="F469" s="47"/>
      <c r="G469" s="47"/>
      <c r="H469" s="82"/>
      <c r="I469" s="51">
        <f t="shared" si="7"/>
      </c>
    </row>
    <row r="470" spans="2:9" ht="12.75">
      <c r="B470" s="13">
        <v>467</v>
      </c>
      <c r="C470" s="40"/>
      <c r="D470" s="24"/>
      <c r="E470" s="67"/>
      <c r="F470" s="47"/>
      <c r="G470" s="47"/>
      <c r="H470" s="82"/>
      <c r="I470" s="51">
        <f t="shared" si="7"/>
      </c>
    </row>
    <row r="471" spans="2:9" ht="12.75">
      <c r="B471" s="13">
        <v>468</v>
      </c>
      <c r="C471" s="40"/>
      <c r="D471" s="24"/>
      <c r="E471" s="67"/>
      <c r="F471" s="47"/>
      <c r="G471" s="47"/>
      <c r="H471" s="82"/>
      <c r="I471" s="51">
        <f t="shared" si="7"/>
      </c>
    </row>
    <row r="472" spans="2:9" ht="12.75">
      <c r="B472" s="13">
        <v>469</v>
      </c>
      <c r="C472" s="40"/>
      <c r="D472" s="24"/>
      <c r="E472" s="67"/>
      <c r="F472" s="47"/>
      <c r="G472" s="47"/>
      <c r="H472" s="82"/>
      <c r="I472" s="51">
        <f t="shared" si="7"/>
      </c>
    </row>
    <row r="473" spans="2:9" ht="12.75">
      <c r="B473" s="13">
        <v>470</v>
      </c>
      <c r="C473" s="40"/>
      <c r="D473" s="24"/>
      <c r="E473" s="67"/>
      <c r="F473" s="47"/>
      <c r="G473" s="47"/>
      <c r="H473" s="82"/>
      <c r="I473" s="51">
        <f t="shared" si="7"/>
      </c>
    </row>
    <row r="474" spans="2:9" ht="12.75">
      <c r="B474" s="13">
        <v>471</v>
      </c>
      <c r="C474" s="40"/>
      <c r="D474" s="24"/>
      <c r="E474" s="67"/>
      <c r="F474" s="47"/>
      <c r="G474" s="47"/>
      <c r="H474" s="82"/>
      <c r="I474" s="51">
        <f t="shared" si="7"/>
      </c>
    </row>
    <row r="475" spans="2:9" ht="12.75">
      <c r="B475" s="13">
        <v>472</v>
      </c>
      <c r="C475" s="40"/>
      <c r="D475" s="24"/>
      <c r="E475" s="67"/>
      <c r="F475" s="47"/>
      <c r="G475" s="47"/>
      <c r="H475" s="82"/>
      <c r="I475" s="51">
        <f t="shared" si="7"/>
      </c>
    </row>
    <row r="476" spans="2:9" ht="12.75">
      <c r="B476" s="13">
        <v>473</v>
      </c>
      <c r="C476" s="40"/>
      <c r="D476" s="24"/>
      <c r="E476" s="67"/>
      <c r="F476" s="47"/>
      <c r="G476" s="47"/>
      <c r="H476" s="82"/>
      <c r="I476" s="51">
        <f t="shared" si="7"/>
      </c>
    </row>
    <row r="477" spans="2:9" ht="12.75">
      <c r="B477" s="13">
        <v>474</v>
      </c>
      <c r="C477" s="40"/>
      <c r="D477" s="24"/>
      <c r="E477" s="67"/>
      <c r="F477" s="47"/>
      <c r="G477" s="47"/>
      <c r="H477" s="82"/>
      <c r="I477" s="51">
        <f t="shared" si="7"/>
      </c>
    </row>
    <row r="478" spans="2:9" ht="12.75">
      <c r="B478" s="13">
        <v>475</v>
      </c>
      <c r="C478" s="40"/>
      <c r="D478" s="24"/>
      <c r="E478" s="67"/>
      <c r="F478" s="47"/>
      <c r="G478" s="47"/>
      <c r="H478" s="82"/>
      <c r="I478" s="51">
        <f t="shared" si="7"/>
      </c>
    </row>
    <row r="479" spans="2:9" ht="12.75">
      <c r="B479" s="13">
        <v>476</v>
      </c>
      <c r="C479" s="40"/>
      <c r="D479" s="24"/>
      <c r="E479" s="67"/>
      <c r="F479" s="47"/>
      <c r="G479" s="47"/>
      <c r="H479" s="82"/>
      <c r="I479" s="51">
        <f t="shared" si="7"/>
      </c>
    </row>
    <row r="480" spans="2:9" ht="12.75">
      <c r="B480" s="13">
        <v>477</v>
      </c>
      <c r="C480" s="40"/>
      <c r="D480" s="24"/>
      <c r="E480" s="67"/>
      <c r="F480" s="47"/>
      <c r="G480" s="47"/>
      <c r="H480" s="82"/>
      <c r="I480" s="51">
        <f t="shared" si="7"/>
      </c>
    </row>
    <row r="481" spans="2:9" ht="12.75">
      <c r="B481" s="13">
        <v>478</v>
      </c>
      <c r="C481" s="40"/>
      <c r="D481" s="24"/>
      <c r="E481" s="67"/>
      <c r="F481" s="47"/>
      <c r="G481" s="47"/>
      <c r="H481" s="82"/>
      <c r="I481" s="51">
        <f t="shared" si="7"/>
      </c>
    </row>
    <row r="482" spans="2:9" ht="12.75">
      <c r="B482" s="13">
        <v>479</v>
      </c>
      <c r="C482" s="40"/>
      <c r="D482" s="24"/>
      <c r="E482" s="67"/>
      <c r="F482" s="47"/>
      <c r="G482" s="47"/>
      <c r="H482" s="82"/>
      <c r="I482" s="51">
        <f t="shared" si="7"/>
      </c>
    </row>
    <row r="483" spans="2:9" ht="12.75">
      <c r="B483" s="13">
        <v>480</v>
      </c>
      <c r="C483" s="40"/>
      <c r="D483" s="24"/>
      <c r="E483" s="67"/>
      <c r="F483" s="47"/>
      <c r="G483" s="47"/>
      <c r="H483" s="82"/>
      <c r="I483" s="51">
        <f t="shared" si="7"/>
      </c>
    </row>
    <row r="484" spans="2:9" ht="12.75">
      <c r="B484" s="13">
        <v>481</v>
      </c>
      <c r="C484" s="40"/>
      <c r="D484" s="24"/>
      <c r="E484" s="67"/>
      <c r="F484" s="47"/>
      <c r="G484" s="47"/>
      <c r="H484" s="82"/>
      <c r="I484" s="51">
        <f t="shared" si="7"/>
      </c>
    </row>
    <row r="485" spans="2:9" ht="12.75">
      <c r="B485" s="13">
        <v>482</v>
      </c>
      <c r="C485" s="40"/>
      <c r="D485" s="24"/>
      <c r="E485" s="67"/>
      <c r="F485" s="47"/>
      <c r="G485" s="47"/>
      <c r="H485" s="82"/>
      <c r="I485" s="51">
        <f t="shared" si="7"/>
      </c>
    </row>
    <row r="486" spans="2:9" ht="12.75">
      <c r="B486" s="13">
        <v>483</v>
      </c>
      <c r="C486" s="40"/>
      <c r="D486" s="24"/>
      <c r="E486" s="67"/>
      <c r="F486" s="47"/>
      <c r="G486" s="47"/>
      <c r="H486" s="82"/>
      <c r="I486" s="51">
        <f t="shared" si="7"/>
      </c>
    </row>
    <row r="487" spans="2:9" ht="12.75">
      <c r="B487" s="13">
        <v>484</v>
      </c>
      <c r="C487" s="40"/>
      <c r="D487" s="24"/>
      <c r="E487" s="67"/>
      <c r="F487" s="47"/>
      <c r="G487" s="47"/>
      <c r="H487" s="82"/>
      <c r="I487" s="51">
        <f t="shared" si="7"/>
      </c>
    </row>
    <row r="488" spans="2:9" ht="12.75">
      <c r="B488" s="13">
        <v>485</v>
      </c>
      <c r="C488" s="40"/>
      <c r="D488" s="24"/>
      <c r="E488" s="67"/>
      <c r="F488" s="47"/>
      <c r="G488" s="47"/>
      <c r="H488" s="82"/>
      <c r="I488" s="51">
        <f t="shared" si="7"/>
      </c>
    </row>
    <row r="489" spans="2:9" ht="12.75">
      <c r="B489" s="13">
        <v>486</v>
      </c>
      <c r="C489" s="40"/>
      <c r="D489" s="24"/>
      <c r="E489" s="67"/>
      <c r="F489" s="47"/>
      <c r="G489" s="47"/>
      <c r="H489" s="82"/>
      <c r="I489" s="51">
        <f t="shared" si="7"/>
      </c>
    </row>
    <row r="490" spans="2:9" ht="12.75">
      <c r="B490" s="13">
        <v>487</v>
      </c>
      <c r="C490" s="40"/>
      <c r="D490" s="24"/>
      <c r="E490" s="67"/>
      <c r="F490" s="47"/>
      <c r="G490" s="47"/>
      <c r="H490" s="82"/>
      <c r="I490" s="51">
        <f t="shared" si="7"/>
      </c>
    </row>
    <row r="491" spans="2:9" ht="12.75">
      <c r="B491" s="13">
        <v>488</v>
      </c>
      <c r="C491" s="40"/>
      <c r="D491" s="24"/>
      <c r="E491" s="67"/>
      <c r="F491" s="47"/>
      <c r="G491" s="47"/>
      <c r="H491" s="82"/>
      <c r="I491" s="51">
        <f t="shared" si="7"/>
      </c>
    </row>
    <row r="492" spans="2:9" ht="12.75">
      <c r="B492" s="13">
        <v>489</v>
      </c>
      <c r="C492" s="40"/>
      <c r="D492" s="24"/>
      <c r="E492" s="67"/>
      <c r="F492" s="47"/>
      <c r="G492" s="47"/>
      <c r="H492" s="82"/>
      <c r="I492" s="51">
        <f t="shared" si="7"/>
      </c>
    </row>
    <row r="493" spans="2:9" ht="12.75">
      <c r="B493" s="13">
        <v>490</v>
      </c>
      <c r="C493" s="40"/>
      <c r="D493" s="24"/>
      <c r="E493" s="67"/>
      <c r="F493" s="47"/>
      <c r="G493" s="47"/>
      <c r="H493" s="82"/>
      <c r="I493" s="51">
        <f t="shared" si="7"/>
      </c>
    </row>
    <row r="494" spans="2:9" ht="12.75">
      <c r="B494" s="13">
        <v>491</v>
      </c>
      <c r="C494" s="40"/>
      <c r="D494" s="24"/>
      <c r="E494" s="67"/>
      <c r="F494" s="47"/>
      <c r="G494" s="47"/>
      <c r="H494" s="82"/>
      <c r="I494" s="51">
        <f t="shared" si="7"/>
      </c>
    </row>
    <row r="495" spans="2:9" ht="12.75">
      <c r="B495" s="13">
        <v>492</v>
      </c>
      <c r="C495" s="40"/>
      <c r="D495" s="24"/>
      <c r="E495" s="67"/>
      <c r="F495" s="47"/>
      <c r="G495" s="47"/>
      <c r="H495" s="82"/>
      <c r="I495" s="51">
        <f t="shared" si="7"/>
      </c>
    </row>
    <row r="496" spans="2:9" ht="12.75">
      <c r="B496" s="13">
        <v>493</v>
      </c>
      <c r="C496" s="40"/>
      <c r="D496" s="24"/>
      <c r="E496" s="67"/>
      <c r="F496" s="47"/>
      <c r="G496" s="47"/>
      <c r="H496" s="82"/>
      <c r="I496" s="51">
        <f t="shared" si="7"/>
      </c>
    </row>
    <row r="497" spans="2:9" ht="12.75">
      <c r="B497" s="13">
        <v>494</v>
      </c>
      <c r="C497" s="40"/>
      <c r="D497" s="24"/>
      <c r="E497" s="67"/>
      <c r="F497" s="47"/>
      <c r="G497" s="47"/>
      <c r="H497" s="82"/>
      <c r="I497" s="51">
        <f t="shared" si="7"/>
      </c>
    </row>
    <row r="498" spans="2:9" ht="12.75">
      <c r="B498" s="13">
        <v>495</v>
      </c>
      <c r="C498" s="40"/>
      <c r="D498" s="24"/>
      <c r="E498" s="67"/>
      <c r="F498" s="47"/>
      <c r="G498" s="47"/>
      <c r="H498" s="82"/>
      <c r="I498" s="51">
        <f t="shared" si="7"/>
      </c>
    </row>
    <row r="499" spans="2:9" ht="12.75">
      <c r="B499" s="13">
        <v>496</v>
      </c>
      <c r="C499" s="40"/>
      <c r="D499" s="24"/>
      <c r="E499" s="67"/>
      <c r="F499" s="47"/>
      <c r="G499" s="47"/>
      <c r="H499" s="82"/>
      <c r="I499" s="51">
        <f t="shared" si="7"/>
      </c>
    </row>
    <row r="500" spans="2:9" ht="12.75">
      <c r="B500" s="13">
        <v>497</v>
      </c>
      <c r="C500" s="40"/>
      <c r="D500" s="24"/>
      <c r="E500" s="67"/>
      <c r="F500" s="47"/>
      <c r="G500" s="47"/>
      <c r="H500" s="82"/>
      <c r="I500" s="51">
        <f t="shared" si="7"/>
      </c>
    </row>
    <row r="501" spans="2:9" ht="12.75">
      <c r="B501" s="13">
        <v>498</v>
      </c>
      <c r="C501" s="40"/>
      <c r="D501" s="24"/>
      <c r="E501" s="67"/>
      <c r="F501" s="47"/>
      <c r="G501" s="47"/>
      <c r="H501" s="82"/>
      <c r="I501" s="51">
        <f t="shared" si="7"/>
      </c>
    </row>
    <row r="502" spans="2:9" ht="12.75">
      <c r="B502" s="13">
        <v>499</v>
      </c>
      <c r="C502" s="40"/>
      <c r="D502" s="24"/>
      <c r="E502" s="67"/>
      <c r="F502" s="47"/>
      <c r="G502" s="47"/>
      <c r="H502" s="82"/>
      <c r="I502" s="51">
        <f t="shared" si="7"/>
      </c>
    </row>
    <row r="503" spans="2:9" ht="12.75">
      <c r="B503" s="13">
        <v>500</v>
      </c>
      <c r="C503" s="40"/>
      <c r="D503" s="24"/>
      <c r="E503" s="67"/>
      <c r="F503" s="47"/>
      <c r="G503" s="47"/>
      <c r="H503" s="82"/>
      <c r="I503" s="51">
        <f t="shared" si="7"/>
      </c>
    </row>
    <row r="504" spans="2:9" ht="12.75">
      <c r="B504" s="13">
        <v>501</v>
      </c>
      <c r="C504" s="40"/>
      <c r="D504" s="24"/>
      <c r="E504" s="67"/>
      <c r="F504" s="47"/>
      <c r="G504" s="47"/>
      <c r="H504" s="82"/>
      <c r="I504" s="51">
        <f t="shared" si="7"/>
      </c>
    </row>
    <row r="505" spans="2:9" ht="12.75">
      <c r="B505" s="13">
        <v>502</v>
      </c>
      <c r="C505" s="40"/>
      <c r="D505" s="24"/>
      <c r="E505" s="67"/>
      <c r="F505" s="47"/>
      <c r="G505" s="47"/>
      <c r="H505" s="82"/>
      <c r="I505" s="51">
        <f t="shared" si="7"/>
      </c>
    </row>
    <row r="506" spans="2:9" ht="12.75">
      <c r="B506" s="13">
        <v>503</v>
      </c>
      <c r="C506" s="40"/>
      <c r="D506" s="24"/>
      <c r="E506" s="67"/>
      <c r="F506" s="47"/>
      <c r="G506" s="47"/>
      <c r="H506" s="82"/>
      <c r="I506" s="51">
        <f t="shared" si="7"/>
      </c>
    </row>
    <row r="507" spans="2:9" ht="12.75">
      <c r="B507" s="13">
        <v>504</v>
      </c>
      <c r="C507" s="40"/>
      <c r="D507" s="24"/>
      <c r="E507" s="67"/>
      <c r="F507" s="47"/>
      <c r="G507" s="47"/>
      <c r="H507" s="82"/>
      <c r="I507" s="51">
        <f t="shared" si="7"/>
      </c>
    </row>
    <row r="508" spans="2:9" ht="12.75">
      <c r="B508" s="13">
        <v>505</v>
      </c>
      <c r="C508" s="40"/>
      <c r="D508" s="24"/>
      <c r="E508" s="67"/>
      <c r="F508" s="47"/>
      <c r="G508" s="47"/>
      <c r="H508" s="82"/>
      <c r="I508" s="51">
        <f t="shared" si="7"/>
      </c>
    </row>
    <row r="509" spans="2:9" ht="12.75">
      <c r="B509" s="13">
        <v>506</v>
      </c>
      <c r="C509" s="40"/>
      <c r="D509" s="24"/>
      <c r="E509" s="67"/>
      <c r="F509" s="47"/>
      <c r="G509" s="47"/>
      <c r="H509" s="82"/>
      <c r="I509" s="51">
        <f t="shared" si="7"/>
      </c>
    </row>
    <row r="510" spans="2:9" ht="12.75">
      <c r="B510" s="13">
        <v>507</v>
      </c>
      <c r="C510" s="40"/>
      <c r="D510" s="24"/>
      <c r="E510" s="67"/>
      <c r="F510" s="47"/>
      <c r="G510" s="47"/>
      <c r="H510" s="82"/>
      <c r="I510" s="51">
        <f t="shared" si="7"/>
      </c>
    </row>
    <row r="511" spans="2:9" ht="12.75">
      <c r="B511" s="13">
        <v>508</v>
      </c>
      <c r="C511" s="40"/>
      <c r="D511" s="24"/>
      <c r="E511" s="67"/>
      <c r="F511" s="47"/>
      <c r="G511" s="47"/>
      <c r="H511" s="82"/>
      <c r="I511" s="51">
        <f t="shared" si="7"/>
      </c>
    </row>
    <row r="512" spans="2:9" ht="12.75">
      <c r="B512" s="13">
        <v>509</v>
      </c>
      <c r="C512" s="40"/>
      <c r="D512" s="24"/>
      <c r="E512" s="67"/>
      <c r="F512" s="47"/>
      <c r="G512" s="47"/>
      <c r="H512" s="82"/>
      <c r="I512" s="51">
        <f t="shared" si="7"/>
      </c>
    </row>
    <row r="513" spans="2:9" ht="12.75">
      <c r="B513" s="13">
        <v>510</v>
      </c>
      <c r="C513" s="40"/>
      <c r="D513" s="24"/>
      <c r="E513" s="67"/>
      <c r="F513" s="47"/>
      <c r="G513" s="47"/>
      <c r="H513" s="82"/>
      <c r="I513" s="51">
        <f t="shared" si="7"/>
      </c>
    </row>
    <row r="514" spans="2:9" ht="12.75">
      <c r="B514" s="13">
        <v>511</v>
      </c>
      <c r="C514" s="40"/>
      <c r="D514" s="24"/>
      <c r="E514" s="67"/>
      <c r="F514" s="47"/>
      <c r="G514" s="47"/>
      <c r="H514" s="82"/>
      <c r="I514" s="51">
        <f t="shared" si="7"/>
      </c>
    </row>
    <row r="515" spans="2:9" ht="12.75">
      <c r="B515" s="13">
        <v>512</v>
      </c>
      <c r="C515" s="40"/>
      <c r="D515" s="24"/>
      <c r="E515" s="67"/>
      <c r="F515" s="47"/>
      <c r="G515" s="47"/>
      <c r="H515" s="82"/>
      <c r="I515" s="51">
        <f t="shared" si="7"/>
      </c>
    </row>
    <row r="516" spans="2:9" ht="12.75">
      <c r="B516" s="13">
        <v>513</v>
      </c>
      <c r="C516" s="40"/>
      <c r="D516" s="24"/>
      <c r="E516" s="67"/>
      <c r="F516" s="47"/>
      <c r="G516" s="47"/>
      <c r="H516" s="82"/>
      <c r="I516" s="51">
        <f t="shared" si="7"/>
      </c>
    </row>
    <row r="517" spans="2:9" ht="12.75">
      <c r="B517" s="13">
        <v>514</v>
      </c>
      <c r="C517" s="40"/>
      <c r="D517" s="24"/>
      <c r="E517" s="67"/>
      <c r="F517" s="47"/>
      <c r="G517" s="47"/>
      <c r="H517" s="82"/>
      <c r="I517" s="51">
        <f aca="true" t="shared" si="8" ref="I517:I580">IF(C517="Sunday",1,IF(C517="Monday",2,IF(C517="Tuesday",2,IF(C517="Wednesday",4,IF(C517="Thursday",5,IF(C517="Friday",6,IF(C517="Saturday",7,"")))))))</f>
      </c>
    </row>
    <row r="518" spans="2:9" ht="12.75">
      <c r="B518" s="13">
        <v>515</v>
      </c>
      <c r="C518" s="40"/>
      <c r="D518" s="24"/>
      <c r="E518" s="67"/>
      <c r="F518" s="47"/>
      <c r="G518" s="47"/>
      <c r="H518" s="82"/>
      <c r="I518" s="51">
        <f t="shared" si="8"/>
      </c>
    </row>
    <row r="519" spans="2:9" ht="12.75">
      <c r="B519" s="13">
        <v>516</v>
      </c>
      <c r="C519" s="40"/>
      <c r="D519" s="24"/>
      <c r="E519" s="67"/>
      <c r="F519" s="47"/>
      <c r="G519" s="47"/>
      <c r="H519" s="82"/>
      <c r="I519" s="51">
        <f t="shared" si="8"/>
      </c>
    </row>
    <row r="520" spans="2:9" ht="12.75">
      <c r="B520" s="13">
        <v>517</v>
      </c>
      <c r="C520" s="40"/>
      <c r="D520" s="24"/>
      <c r="E520" s="67"/>
      <c r="F520" s="47"/>
      <c r="G520" s="47"/>
      <c r="H520" s="82"/>
      <c r="I520" s="51">
        <f t="shared" si="8"/>
      </c>
    </row>
    <row r="521" spans="2:9" ht="12.75">
      <c r="B521" s="13">
        <v>518</v>
      </c>
      <c r="C521" s="40"/>
      <c r="D521" s="24"/>
      <c r="E521" s="67"/>
      <c r="F521" s="47"/>
      <c r="G521" s="47"/>
      <c r="H521" s="82"/>
      <c r="I521" s="51">
        <f t="shared" si="8"/>
      </c>
    </row>
    <row r="522" spans="2:9" ht="12.75">
      <c r="B522" s="13">
        <v>519</v>
      </c>
      <c r="C522" s="40"/>
      <c r="D522" s="24"/>
      <c r="E522" s="67"/>
      <c r="F522" s="47"/>
      <c r="G522" s="47"/>
      <c r="H522" s="82"/>
      <c r="I522" s="51">
        <f t="shared" si="8"/>
      </c>
    </row>
    <row r="523" spans="2:9" ht="12.75">
      <c r="B523" s="13">
        <v>520</v>
      </c>
      <c r="C523" s="40"/>
      <c r="D523" s="24"/>
      <c r="E523" s="67"/>
      <c r="F523" s="47"/>
      <c r="G523" s="47"/>
      <c r="H523" s="82"/>
      <c r="I523" s="51">
        <f t="shared" si="8"/>
      </c>
    </row>
    <row r="524" spans="2:9" ht="12.75">
      <c r="B524" s="13">
        <v>521</v>
      </c>
      <c r="C524" s="40"/>
      <c r="D524" s="24"/>
      <c r="E524" s="67"/>
      <c r="F524" s="47"/>
      <c r="G524" s="47"/>
      <c r="H524" s="82"/>
      <c r="I524" s="51">
        <f t="shared" si="8"/>
      </c>
    </row>
    <row r="525" spans="2:9" ht="12.75">
      <c r="B525" s="13">
        <v>522</v>
      </c>
      <c r="C525" s="40"/>
      <c r="D525" s="24"/>
      <c r="E525" s="67"/>
      <c r="F525" s="47"/>
      <c r="G525" s="47"/>
      <c r="H525" s="82"/>
      <c r="I525" s="51">
        <f t="shared" si="8"/>
      </c>
    </row>
    <row r="526" spans="2:9" ht="12.75">
      <c r="B526" s="13">
        <v>523</v>
      </c>
      <c r="C526" s="40"/>
      <c r="D526" s="24"/>
      <c r="E526" s="67"/>
      <c r="F526" s="47"/>
      <c r="G526" s="47"/>
      <c r="H526" s="82"/>
      <c r="I526" s="51">
        <f t="shared" si="8"/>
      </c>
    </row>
    <row r="527" spans="2:9" ht="12.75">
      <c r="B527" s="13">
        <v>524</v>
      </c>
      <c r="C527" s="40"/>
      <c r="D527" s="24"/>
      <c r="E527" s="67"/>
      <c r="F527" s="47"/>
      <c r="G527" s="47"/>
      <c r="H527" s="82"/>
      <c r="I527" s="51">
        <f t="shared" si="8"/>
      </c>
    </row>
    <row r="528" spans="2:9" ht="12.75">
      <c r="B528" s="13">
        <v>525</v>
      </c>
      <c r="C528" s="40"/>
      <c r="D528" s="24"/>
      <c r="E528" s="67"/>
      <c r="F528" s="47"/>
      <c r="G528" s="47"/>
      <c r="H528" s="82"/>
      <c r="I528" s="51">
        <f t="shared" si="8"/>
      </c>
    </row>
    <row r="529" spans="2:9" ht="12.75">
      <c r="B529" s="13">
        <v>526</v>
      </c>
      <c r="C529" s="40"/>
      <c r="D529" s="24"/>
      <c r="E529" s="67"/>
      <c r="F529" s="47"/>
      <c r="G529" s="47"/>
      <c r="H529" s="82"/>
      <c r="I529" s="51">
        <f t="shared" si="8"/>
      </c>
    </row>
    <row r="530" spans="2:9" ht="12.75">
      <c r="B530" s="13">
        <v>527</v>
      </c>
      <c r="C530" s="40"/>
      <c r="D530" s="24"/>
      <c r="E530" s="67"/>
      <c r="F530" s="47"/>
      <c r="G530" s="47"/>
      <c r="H530" s="82"/>
      <c r="I530" s="51">
        <f t="shared" si="8"/>
      </c>
    </row>
    <row r="531" spans="2:9" ht="12.75">
      <c r="B531" s="13">
        <v>528</v>
      </c>
      <c r="C531" s="40"/>
      <c r="D531" s="24"/>
      <c r="E531" s="67"/>
      <c r="F531" s="47"/>
      <c r="G531" s="47"/>
      <c r="H531" s="82"/>
      <c r="I531" s="51">
        <f t="shared" si="8"/>
      </c>
    </row>
    <row r="532" spans="2:9" ht="12.75">
      <c r="B532" s="13">
        <v>529</v>
      </c>
      <c r="C532" s="40"/>
      <c r="D532" s="24"/>
      <c r="E532" s="67"/>
      <c r="F532" s="47"/>
      <c r="G532" s="47"/>
      <c r="H532" s="82"/>
      <c r="I532" s="51">
        <f t="shared" si="8"/>
      </c>
    </row>
    <row r="533" spans="2:9" ht="12.75">
      <c r="B533" s="13">
        <v>530</v>
      </c>
      <c r="C533" s="40"/>
      <c r="D533" s="24"/>
      <c r="E533" s="67"/>
      <c r="F533" s="47"/>
      <c r="G533" s="47"/>
      <c r="H533" s="82"/>
      <c r="I533" s="51">
        <f t="shared" si="8"/>
      </c>
    </row>
    <row r="534" spans="2:9" ht="12.75">
      <c r="B534" s="13">
        <v>531</v>
      </c>
      <c r="C534" s="40"/>
      <c r="D534" s="24"/>
      <c r="E534" s="67"/>
      <c r="F534" s="47"/>
      <c r="G534" s="47"/>
      <c r="H534" s="82"/>
      <c r="I534" s="51">
        <f t="shared" si="8"/>
      </c>
    </row>
    <row r="535" spans="2:9" ht="12.75">
      <c r="B535" s="13">
        <v>532</v>
      </c>
      <c r="C535" s="40"/>
      <c r="D535" s="24"/>
      <c r="E535" s="67"/>
      <c r="F535" s="47"/>
      <c r="G535" s="47"/>
      <c r="H535" s="82"/>
      <c r="I535" s="51">
        <f t="shared" si="8"/>
      </c>
    </row>
    <row r="536" spans="2:9" ht="12.75">
      <c r="B536" s="13">
        <v>533</v>
      </c>
      <c r="C536" s="40"/>
      <c r="D536" s="24"/>
      <c r="E536" s="67"/>
      <c r="F536" s="47"/>
      <c r="G536" s="47"/>
      <c r="H536" s="82"/>
      <c r="I536" s="51">
        <f t="shared" si="8"/>
      </c>
    </row>
    <row r="537" spans="2:9" ht="12.75">
      <c r="B537" s="13">
        <v>534</v>
      </c>
      <c r="C537" s="40"/>
      <c r="D537" s="24"/>
      <c r="E537" s="67"/>
      <c r="F537" s="47"/>
      <c r="G537" s="47"/>
      <c r="H537" s="82"/>
      <c r="I537" s="51">
        <f t="shared" si="8"/>
      </c>
    </row>
    <row r="538" spans="2:9" ht="12.75">
      <c r="B538" s="13">
        <v>535</v>
      </c>
      <c r="C538" s="40"/>
      <c r="D538" s="24"/>
      <c r="E538" s="67"/>
      <c r="F538" s="47"/>
      <c r="G538" s="47"/>
      <c r="H538" s="82"/>
      <c r="I538" s="51">
        <f t="shared" si="8"/>
      </c>
    </row>
    <row r="539" spans="2:9" ht="12.75">
      <c r="B539" s="13">
        <v>536</v>
      </c>
      <c r="C539" s="40"/>
      <c r="D539" s="24"/>
      <c r="E539" s="67"/>
      <c r="F539" s="47"/>
      <c r="G539" s="47"/>
      <c r="H539" s="82"/>
      <c r="I539" s="51">
        <f t="shared" si="8"/>
      </c>
    </row>
    <row r="540" spans="2:9" ht="12.75">
      <c r="B540" s="13">
        <v>537</v>
      </c>
      <c r="C540" s="40"/>
      <c r="D540" s="24"/>
      <c r="E540" s="67"/>
      <c r="F540" s="47"/>
      <c r="G540" s="47"/>
      <c r="H540" s="82"/>
      <c r="I540" s="51">
        <f t="shared" si="8"/>
      </c>
    </row>
    <row r="541" spans="2:9" ht="12.75">
      <c r="B541" s="13">
        <v>538</v>
      </c>
      <c r="C541" s="40"/>
      <c r="D541" s="24"/>
      <c r="E541" s="67"/>
      <c r="F541" s="47"/>
      <c r="G541" s="47"/>
      <c r="H541" s="82"/>
      <c r="I541" s="51">
        <f t="shared" si="8"/>
      </c>
    </row>
    <row r="542" spans="2:9" ht="12.75">
      <c r="B542" s="13">
        <v>539</v>
      </c>
      <c r="C542" s="40"/>
      <c r="D542" s="24"/>
      <c r="E542" s="67"/>
      <c r="F542" s="47"/>
      <c r="G542" s="47"/>
      <c r="H542" s="82"/>
      <c r="I542" s="51">
        <f t="shared" si="8"/>
      </c>
    </row>
    <row r="543" spans="2:9" ht="12.75">
      <c r="B543" s="13">
        <v>540</v>
      </c>
      <c r="C543" s="40"/>
      <c r="D543" s="24"/>
      <c r="E543" s="67"/>
      <c r="F543" s="47"/>
      <c r="G543" s="47"/>
      <c r="H543" s="82"/>
      <c r="I543" s="51">
        <f t="shared" si="8"/>
      </c>
    </row>
    <row r="544" spans="2:9" ht="12.75">
      <c r="B544" s="13">
        <v>541</v>
      </c>
      <c r="C544" s="40"/>
      <c r="D544" s="24"/>
      <c r="E544" s="67"/>
      <c r="F544" s="47"/>
      <c r="G544" s="47"/>
      <c r="H544" s="82"/>
      <c r="I544" s="51">
        <f t="shared" si="8"/>
      </c>
    </row>
    <row r="545" spans="2:9" ht="12.75">
      <c r="B545" s="13">
        <v>542</v>
      </c>
      <c r="C545" s="40"/>
      <c r="D545" s="24"/>
      <c r="E545" s="67"/>
      <c r="F545" s="47"/>
      <c r="G545" s="47"/>
      <c r="H545" s="82"/>
      <c r="I545" s="51">
        <f t="shared" si="8"/>
      </c>
    </row>
    <row r="546" spans="2:9" ht="12.75">
      <c r="B546" s="13">
        <v>543</v>
      </c>
      <c r="C546" s="40"/>
      <c r="D546" s="24"/>
      <c r="E546" s="67"/>
      <c r="F546" s="47"/>
      <c r="G546" s="47"/>
      <c r="H546" s="82"/>
      <c r="I546" s="51">
        <f t="shared" si="8"/>
      </c>
    </row>
    <row r="547" spans="2:9" ht="12.75">
      <c r="B547" s="13">
        <v>544</v>
      </c>
      <c r="C547" s="40"/>
      <c r="D547" s="24"/>
      <c r="E547" s="67"/>
      <c r="F547" s="47"/>
      <c r="G547" s="47"/>
      <c r="H547" s="82"/>
      <c r="I547" s="51">
        <f t="shared" si="8"/>
      </c>
    </row>
    <row r="548" spans="2:9" ht="12.75">
      <c r="B548" s="13">
        <v>545</v>
      </c>
      <c r="C548" s="40"/>
      <c r="D548" s="24"/>
      <c r="E548" s="67"/>
      <c r="F548" s="47"/>
      <c r="G548" s="47"/>
      <c r="H548" s="82"/>
      <c r="I548" s="51">
        <f t="shared" si="8"/>
      </c>
    </row>
    <row r="549" spans="2:9" ht="12.75">
      <c r="B549" s="13">
        <v>546</v>
      </c>
      <c r="C549" s="40"/>
      <c r="D549" s="24"/>
      <c r="E549" s="67"/>
      <c r="F549" s="47"/>
      <c r="G549" s="47"/>
      <c r="H549" s="82"/>
      <c r="I549" s="51">
        <f t="shared" si="8"/>
      </c>
    </row>
    <row r="550" spans="2:9" ht="12.75">
      <c r="B550" s="13">
        <v>547</v>
      </c>
      <c r="C550" s="40"/>
      <c r="D550" s="24"/>
      <c r="E550" s="67"/>
      <c r="F550" s="47"/>
      <c r="G550" s="47"/>
      <c r="H550" s="82"/>
      <c r="I550" s="51">
        <f t="shared" si="8"/>
      </c>
    </row>
    <row r="551" spans="2:9" ht="12.75">
      <c r="B551" s="13">
        <v>548</v>
      </c>
      <c r="C551" s="40"/>
      <c r="D551" s="24"/>
      <c r="E551" s="67"/>
      <c r="F551" s="47"/>
      <c r="G551" s="47"/>
      <c r="H551" s="82"/>
      <c r="I551" s="51">
        <f t="shared" si="8"/>
      </c>
    </row>
    <row r="552" spans="2:9" ht="12.75">
      <c r="B552" s="13">
        <v>549</v>
      </c>
      <c r="C552" s="40"/>
      <c r="D552" s="24"/>
      <c r="E552" s="67"/>
      <c r="F552" s="47"/>
      <c r="G552" s="47"/>
      <c r="H552" s="82"/>
      <c r="I552" s="51">
        <f t="shared" si="8"/>
      </c>
    </row>
    <row r="553" spans="2:9" ht="12.75">
      <c r="B553" s="13">
        <v>550</v>
      </c>
      <c r="C553" s="40"/>
      <c r="D553" s="24"/>
      <c r="E553" s="67"/>
      <c r="F553" s="47"/>
      <c r="G553" s="47"/>
      <c r="H553" s="82"/>
      <c r="I553" s="51">
        <f t="shared" si="8"/>
      </c>
    </row>
    <row r="554" spans="2:9" ht="12.75">
      <c r="B554" s="13">
        <v>551</v>
      </c>
      <c r="C554" s="40"/>
      <c r="D554" s="24"/>
      <c r="E554" s="67"/>
      <c r="F554" s="47"/>
      <c r="G554" s="47"/>
      <c r="H554" s="82"/>
      <c r="I554" s="51">
        <f t="shared" si="8"/>
      </c>
    </row>
    <row r="555" spans="2:9" ht="12.75">
      <c r="B555" s="13">
        <v>552</v>
      </c>
      <c r="C555" s="40"/>
      <c r="D555" s="24"/>
      <c r="E555" s="67"/>
      <c r="F555" s="47"/>
      <c r="G555" s="47"/>
      <c r="H555" s="82"/>
      <c r="I555" s="51">
        <f t="shared" si="8"/>
      </c>
    </row>
    <row r="556" spans="2:9" ht="12.75">
      <c r="B556" s="13">
        <v>553</v>
      </c>
      <c r="C556" s="40"/>
      <c r="D556" s="24"/>
      <c r="E556" s="67"/>
      <c r="F556" s="47"/>
      <c r="G556" s="47"/>
      <c r="H556" s="82"/>
      <c r="I556" s="51">
        <f t="shared" si="8"/>
      </c>
    </row>
    <row r="557" spans="2:9" ht="12.75">
      <c r="B557" s="13">
        <v>554</v>
      </c>
      <c r="C557" s="40"/>
      <c r="D557" s="24"/>
      <c r="E557" s="67"/>
      <c r="F557" s="47"/>
      <c r="G557" s="47"/>
      <c r="H557" s="82"/>
      <c r="I557" s="51">
        <f t="shared" si="8"/>
      </c>
    </row>
    <row r="558" spans="2:9" ht="12.75">
      <c r="B558" s="13">
        <v>555</v>
      </c>
      <c r="C558" s="40"/>
      <c r="D558" s="24"/>
      <c r="E558" s="67"/>
      <c r="F558" s="47"/>
      <c r="G558" s="47"/>
      <c r="H558" s="82"/>
      <c r="I558" s="51">
        <f t="shared" si="8"/>
      </c>
    </row>
    <row r="559" spans="2:9" ht="12.75">
      <c r="B559" s="13">
        <v>556</v>
      </c>
      <c r="C559" s="40"/>
      <c r="D559" s="24"/>
      <c r="E559" s="67"/>
      <c r="F559" s="47"/>
      <c r="G559" s="47"/>
      <c r="H559" s="82"/>
      <c r="I559" s="51">
        <f t="shared" si="8"/>
      </c>
    </row>
    <row r="560" spans="2:9" ht="12.75">
      <c r="B560" s="13">
        <v>557</v>
      </c>
      <c r="C560" s="40"/>
      <c r="D560" s="24"/>
      <c r="E560" s="67"/>
      <c r="F560" s="47"/>
      <c r="G560" s="47"/>
      <c r="H560" s="82"/>
      <c r="I560" s="51">
        <f t="shared" si="8"/>
      </c>
    </row>
    <row r="561" spans="2:9" ht="12.75">
      <c r="B561" s="13">
        <v>558</v>
      </c>
      <c r="C561" s="40"/>
      <c r="D561" s="24"/>
      <c r="E561" s="67"/>
      <c r="F561" s="47"/>
      <c r="G561" s="47"/>
      <c r="H561" s="82"/>
      <c r="I561" s="51">
        <f t="shared" si="8"/>
      </c>
    </row>
    <row r="562" spans="2:9" ht="12.75">
      <c r="B562" s="13">
        <v>559</v>
      </c>
      <c r="C562" s="40"/>
      <c r="D562" s="24"/>
      <c r="E562" s="67"/>
      <c r="F562" s="47"/>
      <c r="G562" s="47"/>
      <c r="H562" s="82"/>
      <c r="I562" s="51">
        <f t="shared" si="8"/>
      </c>
    </row>
    <row r="563" spans="2:9" ht="12.75">
      <c r="B563" s="13">
        <v>560</v>
      </c>
      <c r="C563" s="40"/>
      <c r="D563" s="24"/>
      <c r="E563" s="67"/>
      <c r="F563" s="47"/>
      <c r="G563" s="47"/>
      <c r="H563" s="82"/>
      <c r="I563" s="51">
        <f t="shared" si="8"/>
      </c>
    </row>
    <row r="564" spans="2:9" ht="12.75">
      <c r="B564" s="13">
        <v>561</v>
      </c>
      <c r="C564" s="40"/>
      <c r="D564" s="24"/>
      <c r="E564" s="67"/>
      <c r="F564" s="47"/>
      <c r="G564" s="47"/>
      <c r="H564" s="82"/>
      <c r="I564" s="51">
        <f t="shared" si="8"/>
      </c>
    </row>
    <row r="565" spans="2:9" ht="12.75">
      <c r="B565" s="13">
        <v>562</v>
      </c>
      <c r="C565" s="40"/>
      <c r="D565" s="24"/>
      <c r="E565" s="67"/>
      <c r="F565" s="47"/>
      <c r="G565" s="47"/>
      <c r="H565" s="82"/>
      <c r="I565" s="51">
        <f t="shared" si="8"/>
      </c>
    </row>
    <row r="566" spans="2:9" ht="12.75">
      <c r="B566" s="13">
        <v>563</v>
      </c>
      <c r="C566" s="40"/>
      <c r="D566" s="24"/>
      <c r="E566" s="67"/>
      <c r="F566" s="47"/>
      <c r="G566" s="47"/>
      <c r="H566" s="82"/>
      <c r="I566" s="51">
        <f t="shared" si="8"/>
      </c>
    </row>
    <row r="567" spans="2:9" ht="12.75">
      <c r="B567" s="13">
        <v>564</v>
      </c>
      <c r="C567" s="40"/>
      <c r="D567" s="24"/>
      <c r="E567" s="67"/>
      <c r="F567" s="47"/>
      <c r="G567" s="47"/>
      <c r="H567" s="82"/>
      <c r="I567" s="51">
        <f t="shared" si="8"/>
      </c>
    </row>
    <row r="568" spans="2:9" ht="12.75">
      <c r="B568" s="13">
        <v>565</v>
      </c>
      <c r="C568" s="40"/>
      <c r="D568" s="24"/>
      <c r="E568" s="67"/>
      <c r="F568" s="47"/>
      <c r="G568" s="47"/>
      <c r="H568" s="82"/>
      <c r="I568" s="51">
        <f t="shared" si="8"/>
      </c>
    </row>
    <row r="569" spans="2:9" ht="12.75">
      <c r="B569" s="13">
        <v>566</v>
      </c>
      <c r="C569" s="40"/>
      <c r="D569" s="24"/>
      <c r="E569" s="67"/>
      <c r="F569" s="47"/>
      <c r="G569" s="47"/>
      <c r="H569" s="82"/>
      <c r="I569" s="51">
        <f t="shared" si="8"/>
      </c>
    </row>
    <row r="570" spans="2:9" ht="12.75">
      <c r="B570" s="13">
        <v>567</v>
      </c>
      <c r="C570" s="40"/>
      <c r="D570" s="24"/>
      <c r="E570" s="67"/>
      <c r="F570" s="47"/>
      <c r="G570" s="47"/>
      <c r="H570" s="82"/>
      <c r="I570" s="51">
        <f t="shared" si="8"/>
      </c>
    </row>
    <row r="571" spans="2:9" ht="12.75">
      <c r="B571" s="13">
        <v>568</v>
      </c>
      <c r="C571" s="40"/>
      <c r="D571" s="24"/>
      <c r="E571" s="67"/>
      <c r="F571" s="47"/>
      <c r="G571" s="47"/>
      <c r="H571" s="82"/>
      <c r="I571" s="51">
        <f t="shared" si="8"/>
      </c>
    </row>
    <row r="572" spans="2:9" ht="12.75">
      <c r="B572" s="13">
        <v>569</v>
      </c>
      <c r="C572" s="40"/>
      <c r="D572" s="24"/>
      <c r="E572" s="67"/>
      <c r="F572" s="47"/>
      <c r="G572" s="47"/>
      <c r="H572" s="82"/>
      <c r="I572" s="51">
        <f t="shared" si="8"/>
      </c>
    </row>
    <row r="573" spans="2:9" ht="12.75">
      <c r="B573" s="13">
        <v>570</v>
      </c>
      <c r="C573" s="40"/>
      <c r="D573" s="24"/>
      <c r="E573" s="67"/>
      <c r="F573" s="47"/>
      <c r="G573" s="47"/>
      <c r="H573" s="82"/>
      <c r="I573" s="51">
        <f t="shared" si="8"/>
      </c>
    </row>
    <row r="574" spans="2:9" ht="12.75">
      <c r="B574" s="13">
        <v>571</v>
      </c>
      <c r="C574" s="40"/>
      <c r="D574" s="24"/>
      <c r="E574" s="67"/>
      <c r="F574" s="47"/>
      <c r="G574" s="47"/>
      <c r="H574" s="82"/>
      <c r="I574" s="51">
        <f t="shared" si="8"/>
      </c>
    </row>
    <row r="575" spans="2:9" ht="12.75">
      <c r="B575" s="13">
        <v>572</v>
      </c>
      <c r="C575" s="40"/>
      <c r="D575" s="24"/>
      <c r="E575" s="67"/>
      <c r="F575" s="47"/>
      <c r="G575" s="47"/>
      <c r="H575" s="82"/>
      <c r="I575" s="51">
        <f t="shared" si="8"/>
      </c>
    </row>
    <row r="576" spans="2:9" ht="12.75">
      <c r="B576" s="13">
        <v>573</v>
      </c>
      <c r="C576" s="40"/>
      <c r="D576" s="24"/>
      <c r="E576" s="67"/>
      <c r="F576" s="47"/>
      <c r="G576" s="47"/>
      <c r="H576" s="82"/>
      <c r="I576" s="51">
        <f t="shared" si="8"/>
      </c>
    </row>
    <row r="577" spans="2:9" ht="12.75">
      <c r="B577" s="13">
        <v>574</v>
      </c>
      <c r="C577" s="40"/>
      <c r="D577" s="24"/>
      <c r="E577" s="67"/>
      <c r="F577" s="47"/>
      <c r="G577" s="47"/>
      <c r="H577" s="82"/>
      <c r="I577" s="51">
        <f t="shared" si="8"/>
      </c>
    </row>
    <row r="578" spans="2:9" ht="12.75">
      <c r="B578" s="13">
        <v>575</v>
      </c>
      <c r="C578" s="40"/>
      <c r="D578" s="24"/>
      <c r="E578" s="67"/>
      <c r="F578" s="47"/>
      <c r="G578" s="47"/>
      <c r="H578" s="82"/>
      <c r="I578" s="51">
        <f t="shared" si="8"/>
      </c>
    </row>
    <row r="579" spans="2:9" ht="12.75">
      <c r="B579" s="13">
        <v>576</v>
      </c>
      <c r="C579" s="40"/>
      <c r="D579" s="24"/>
      <c r="E579" s="67"/>
      <c r="F579" s="47"/>
      <c r="G579" s="47"/>
      <c r="H579" s="82"/>
      <c r="I579" s="51">
        <f t="shared" si="8"/>
      </c>
    </row>
    <row r="580" spans="2:9" ht="12.75">
      <c r="B580" s="13">
        <v>577</v>
      </c>
      <c r="C580" s="40"/>
      <c r="D580" s="24"/>
      <c r="E580" s="67"/>
      <c r="F580" s="47"/>
      <c r="G580" s="47"/>
      <c r="H580" s="82"/>
      <c r="I580" s="51">
        <f t="shared" si="8"/>
      </c>
    </row>
    <row r="581" spans="2:9" ht="12.75">
      <c r="B581" s="13">
        <v>578</v>
      </c>
      <c r="C581" s="40"/>
      <c r="D581" s="24"/>
      <c r="E581" s="67"/>
      <c r="F581" s="47"/>
      <c r="G581" s="47"/>
      <c r="H581" s="82"/>
      <c r="I581" s="51">
        <f aca="true" t="shared" si="9" ref="I581:I644">IF(C581="Sunday",1,IF(C581="Monday",2,IF(C581="Tuesday",2,IF(C581="Wednesday",4,IF(C581="Thursday",5,IF(C581="Friday",6,IF(C581="Saturday",7,"")))))))</f>
      </c>
    </row>
    <row r="582" spans="2:9" ht="12.75">
      <c r="B582" s="13">
        <v>579</v>
      </c>
      <c r="C582" s="40"/>
      <c r="D582" s="24"/>
      <c r="E582" s="67"/>
      <c r="F582" s="47"/>
      <c r="G582" s="47"/>
      <c r="H582" s="82"/>
      <c r="I582" s="51">
        <f t="shared" si="9"/>
      </c>
    </row>
    <row r="583" spans="2:9" ht="12.75">
      <c r="B583" s="13">
        <v>580</v>
      </c>
      <c r="C583" s="40"/>
      <c r="D583" s="24"/>
      <c r="E583" s="67"/>
      <c r="F583" s="47"/>
      <c r="G583" s="47"/>
      <c r="H583" s="82"/>
      <c r="I583" s="51">
        <f t="shared" si="9"/>
      </c>
    </row>
    <row r="584" spans="2:9" ht="12.75">
      <c r="B584" s="13">
        <v>581</v>
      </c>
      <c r="C584" s="40"/>
      <c r="D584" s="24"/>
      <c r="E584" s="67"/>
      <c r="F584" s="47"/>
      <c r="G584" s="47"/>
      <c r="H584" s="82"/>
      <c r="I584" s="51">
        <f t="shared" si="9"/>
      </c>
    </row>
    <row r="585" spans="2:9" ht="12.75">
      <c r="B585" s="13">
        <v>582</v>
      </c>
      <c r="C585" s="40"/>
      <c r="D585" s="24"/>
      <c r="E585" s="67"/>
      <c r="F585" s="47"/>
      <c r="G585" s="47"/>
      <c r="H585" s="82"/>
      <c r="I585" s="51">
        <f t="shared" si="9"/>
      </c>
    </row>
    <row r="586" spans="2:9" ht="12.75">
      <c r="B586" s="13">
        <v>583</v>
      </c>
      <c r="C586" s="40"/>
      <c r="D586" s="24"/>
      <c r="E586" s="67"/>
      <c r="F586" s="47"/>
      <c r="G586" s="47"/>
      <c r="H586" s="82"/>
      <c r="I586" s="51">
        <f t="shared" si="9"/>
      </c>
    </row>
    <row r="587" spans="2:9" ht="12.75">
      <c r="B587" s="13">
        <v>584</v>
      </c>
      <c r="C587" s="40"/>
      <c r="D587" s="24"/>
      <c r="E587" s="67"/>
      <c r="F587" s="47"/>
      <c r="G587" s="47"/>
      <c r="H587" s="82"/>
      <c r="I587" s="51">
        <f t="shared" si="9"/>
      </c>
    </row>
    <row r="588" spans="2:9" ht="12.75">
      <c r="B588" s="13">
        <v>585</v>
      </c>
      <c r="C588" s="40"/>
      <c r="D588" s="24"/>
      <c r="E588" s="67"/>
      <c r="F588" s="47"/>
      <c r="G588" s="47"/>
      <c r="H588" s="82"/>
      <c r="I588" s="51">
        <f t="shared" si="9"/>
      </c>
    </row>
    <row r="589" spans="2:9" ht="12.75">
      <c r="B589" s="13">
        <v>586</v>
      </c>
      <c r="C589" s="40"/>
      <c r="D589" s="24"/>
      <c r="E589" s="67"/>
      <c r="F589" s="47"/>
      <c r="G589" s="47"/>
      <c r="H589" s="82"/>
      <c r="I589" s="51">
        <f t="shared" si="9"/>
      </c>
    </row>
    <row r="590" spans="2:9" ht="12.75">
      <c r="B590" s="13">
        <v>587</v>
      </c>
      <c r="C590" s="40"/>
      <c r="D590" s="24"/>
      <c r="E590" s="67"/>
      <c r="F590" s="47"/>
      <c r="G590" s="47"/>
      <c r="H590" s="82"/>
      <c r="I590" s="51">
        <f t="shared" si="9"/>
      </c>
    </row>
    <row r="591" spans="2:9" ht="12.75">
      <c r="B591" s="13">
        <v>588</v>
      </c>
      <c r="C591" s="40"/>
      <c r="D591" s="24"/>
      <c r="E591" s="67"/>
      <c r="F591" s="47"/>
      <c r="G591" s="47"/>
      <c r="H591" s="82"/>
      <c r="I591" s="51">
        <f t="shared" si="9"/>
      </c>
    </row>
    <row r="592" spans="2:9" ht="12.75">
      <c r="B592" s="13">
        <v>589</v>
      </c>
      <c r="C592" s="40"/>
      <c r="D592" s="24"/>
      <c r="E592" s="67"/>
      <c r="F592" s="47"/>
      <c r="G592" s="47"/>
      <c r="H592" s="82"/>
      <c r="I592" s="51">
        <f t="shared" si="9"/>
      </c>
    </row>
    <row r="593" spans="2:9" ht="12.75">
      <c r="B593" s="13">
        <v>590</v>
      </c>
      <c r="C593" s="40"/>
      <c r="D593" s="24"/>
      <c r="E593" s="67"/>
      <c r="F593" s="47"/>
      <c r="G593" s="47"/>
      <c r="H593" s="82"/>
      <c r="I593" s="51">
        <f t="shared" si="9"/>
      </c>
    </row>
    <row r="594" spans="2:9" ht="12.75">
      <c r="B594" s="13">
        <v>591</v>
      </c>
      <c r="C594" s="40"/>
      <c r="D594" s="24"/>
      <c r="E594" s="67"/>
      <c r="F594" s="47"/>
      <c r="G594" s="47"/>
      <c r="H594" s="82"/>
      <c r="I594" s="51">
        <f t="shared" si="9"/>
      </c>
    </row>
    <row r="595" spans="2:9" ht="12.75">
      <c r="B595" s="13">
        <v>592</v>
      </c>
      <c r="C595" s="40"/>
      <c r="D595" s="24"/>
      <c r="E595" s="67"/>
      <c r="F595" s="47"/>
      <c r="G595" s="47"/>
      <c r="H595" s="82"/>
      <c r="I595" s="51">
        <f t="shared" si="9"/>
      </c>
    </row>
    <row r="596" spans="2:9" ht="12.75">
      <c r="B596" s="13">
        <v>593</v>
      </c>
      <c r="C596" s="40"/>
      <c r="D596" s="24"/>
      <c r="E596" s="67"/>
      <c r="F596" s="47"/>
      <c r="G596" s="47"/>
      <c r="H596" s="82"/>
      <c r="I596" s="51">
        <f t="shared" si="9"/>
      </c>
    </row>
    <row r="597" spans="2:9" ht="12.75">
      <c r="B597" s="13">
        <v>594</v>
      </c>
      <c r="C597" s="40"/>
      <c r="D597" s="24"/>
      <c r="E597" s="67"/>
      <c r="F597" s="47"/>
      <c r="G597" s="47"/>
      <c r="H597" s="82"/>
      <c r="I597" s="51">
        <f t="shared" si="9"/>
      </c>
    </row>
    <row r="598" spans="2:9" ht="12.75">
      <c r="B598" s="13">
        <v>595</v>
      </c>
      <c r="C598" s="40"/>
      <c r="D598" s="24"/>
      <c r="E598" s="67"/>
      <c r="F598" s="47"/>
      <c r="G598" s="47"/>
      <c r="H598" s="82"/>
      <c r="I598" s="51">
        <f t="shared" si="9"/>
      </c>
    </row>
    <row r="599" spans="2:9" ht="12.75">
      <c r="B599" s="13">
        <v>596</v>
      </c>
      <c r="C599" s="40"/>
      <c r="D599" s="24"/>
      <c r="E599" s="67"/>
      <c r="F599" s="47"/>
      <c r="G599" s="47"/>
      <c r="H599" s="82"/>
      <c r="I599" s="51">
        <f t="shared" si="9"/>
      </c>
    </row>
    <row r="600" spans="2:9" ht="12.75">
      <c r="B600" s="13">
        <v>597</v>
      </c>
      <c r="C600" s="40"/>
      <c r="D600" s="24"/>
      <c r="E600" s="67"/>
      <c r="F600" s="47"/>
      <c r="G600" s="47"/>
      <c r="H600" s="82"/>
      <c r="I600" s="51">
        <f t="shared" si="9"/>
      </c>
    </row>
    <row r="601" spans="2:9" ht="12.75">
      <c r="B601" s="13">
        <v>598</v>
      </c>
      <c r="C601" s="40"/>
      <c r="D601" s="24"/>
      <c r="E601" s="67"/>
      <c r="F601" s="47"/>
      <c r="G601" s="47"/>
      <c r="H601" s="82"/>
      <c r="I601" s="51">
        <f t="shared" si="9"/>
      </c>
    </row>
    <row r="602" spans="2:9" ht="12.75">
      <c r="B602" s="13">
        <v>599</v>
      </c>
      <c r="C602" s="40"/>
      <c r="D602" s="24"/>
      <c r="E602" s="67"/>
      <c r="F602" s="47"/>
      <c r="G602" s="47"/>
      <c r="H602" s="82"/>
      <c r="I602" s="51">
        <f t="shared" si="9"/>
      </c>
    </row>
    <row r="603" spans="2:9" ht="12.75">
      <c r="B603" s="13">
        <v>600</v>
      </c>
      <c r="C603" s="40"/>
      <c r="D603" s="24"/>
      <c r="E603" s="67"/>
      <c r="F603" s="47"/>
      <c r="G603" s="47"/>
      <c r="H603" s="82"/>
      <c r="I603" s="51">
        <f t="shared" si="9"/>
      </c>
    </row>
    <row r="604" spans="2:9" ht="12.75">
      <c r="B604" s="13">
        <v>601</v>
      </c>
      <c r="C604" s="40"/>
      <c r="D604" s="24"/>
      <c r="E604" s="67"/>
      <c r="F604" s="47"/>
      <c r="G604" s="47"/>
      <c r="H604" s="82"/>
      <c r="I604" s="51">
        <f t="shared" si="9"/>
      </c>
    </row>
    <row r="605" spans="2:9" ht="12.75">
      <c r="B605" s="13">
        <v>602</v>
      </c>
      <c r="C605" s="40"/>
      <c r="D605" s="24"/>
      <c r="E605" s="67"/>
      <c r="F605" s="47"/>
      <c r="G605" s="47"/>
      <c r="H605" s="82"/>
      <c r="I605" s="51">
        <f t="shared" si="9"/>
      </c>
    </row>
    <row r="606" spans="2:9" ht="12.75">
      <c r="B606" s="13">
        <v>603</v>
      </c>
      <c r="C606" s="40"/>
      <c r="D606" s="24"/>
      <c r="E606" s="67"/>
      <c r="F606" s="47"/>
      <c r="G606" s="47"/>
      <c r="H606" s="82"/>
      <c r="I606" s="51">
        <f t="shared" si="9"/>
      </c>
    </row>
    <row r="607" spans="2:9" ht="12.75">
      <c r="B607" s="13">
        <v>604</v>
      </c>
      <c r="C607" s="40"/>
      <c r="D607" s="24"/>
      <c r="E607" s="67"/>
      <c r="F607" s="47"/>
      <c r="G607" s="47"/>
      <c r="H607" s="82"/>
      <c r="I607" s="51">
        <f t="shared" si="9"/>
      </c>
    </row>
    <row r="608" spans="2:9" ht="12.75">
      <c r="B608" s="13">
        <v>605</v>
      </c>
      <c r="C608" s="40"/>
      <c r="D608" s="24"/>
      <c r="E608" s="67"/>
      <c r="F608" s="47"/>
      <c r="G608" s="47"/>
      <c r="H608" s="82"/>
      <c r="I608" s="51">
        <f t="shared" si="9"/>
      </c>
    </row>
    <row r="609" spans="2:9" ht="12.75">
      <c r="B609" s="13">
        <v>606</v>
      </c>
      <c r="C609" s="40"/>
      <c r="D609" s="24"/>
      <c r="E609" s="67"/>
      <c r="F609" s="47"/>
      <c r="G609" s="47"/>
      <c r="H609" s="82"/>
      <c r="I609" s="51">
        <f t="shared" si="9"/>
      </c>
    </row>
    <row r="610" spans="2:9" ht="12.75">
      <c r="B610" s="13">
        <v>607</v>
      </c>
      <c r="C610" s="40"/>
      <c r="D610" s="24"/>
      <c r="E610" s="67"/>
      <c r="F610" s="47"/>
      <c r="G610" s="47"/>
      <c r="H610" s="82"/>
      <c r="I610" s="51">
        <f t="shared" si="9"/>
      </c>
    </row>
    <row r="611" spans="2:9" ht="12.75">
      <c r="B611" s="13">
        <v>608</v>
      </c>
      <c r="C611" s="40"/>
      <c r="D611" s="24"/>
      <c r="E611" s="67"/>
      <c r="F611" s="47"/>
      <c r="G611" s="47"/>
      <c r="H611" s="82"/>
      <c r="I611" s="51">
        <f t="shared" si="9"/>
      </c>
    </row>
    <row r="612" spans="2:9" ht="12.75">
      <c r="B612" s="13">
        <v>609</v>
      </c>
      <c r="C612" s="40"/>
      <c r="D612" s="24"/>
      <c r="E612" s="67"/>
      <c r="F612" s="47"/>
      <c r="G612" s="47"/>
      <c r="H612" s="82"/>
      <c r="I612" s="51">
        <f t="shared" si="9"/>
      </c>
    </row>
    <row r="613" spans="2:9" ht="12.75">
      <c r="B613" s="13">
        <v>610</v>
      </c>
      <c r="C613" s="40"/>
      <c r="D613" s="24"/>
      <c r="E613" s="67"/>
      <c r="F613" s="47"/>
      <c r="G613" s="47"/>
      <c r="H613" s="82"/>
      <c r="I613" s="51">
        <f t="shared" si="9"/>
      </c>
    </row>
    <row r="614" spans="2:9" ht="12.75">
      <c r="B614" s="13">
        <v>611</v>
      </c>
      <c r="C614" s="40"/>
      <c r="D614" s="24"/>
      <c r="E614" s="67"/>
      <c r="F614" s="47"/>
      <c r="G614" s="47"/>
      <c r="H614" s="82"/>
      <c r="I614" s="51">
        <f t="shared" si="9"/>
      </c>
    </row>
    <row r="615" spans="2:9" ht="12.75">
      <c r="B615" s="13">
        <v>612</v>
      </c>
      <c r="C615" s="40"/>
      <c r="D615" s="24"/>
      <c r="E615" s="67"/>
      <c r="F615" s="47"/>
      <c r="G615" s="47"/>
      <c r="H615" s="82"/>
      <c r="I615" s="51">
        <f t="shared" si="9"/>
      </c>
    </row>
    <row r="616" spans="2:9" ht="12.75">
      <c r="B616" s="13">
        <v>613</v>
      </c>
      <c r="C616" s="40"/>
      <c r="D616" s="24"/>
      <c r="E616" s="67"/>
      <c r="F616" s="47"/>
      <c r="G616" s="47"/>
      <c r="H616" s="82"/>
      <c r="I616" s="51">
        <f t="shared" si="9"/>
      </c>
    </row>
    <row r="617" spans="2:9" ht="12.75">
      <c r="B617" s="13">
        <v>614</v>
      </c>
      <c r="C617" s="40"/>
      <c r="D617" s="24"/>
      <c r="E617" s="67"/>
      <c r="F617" s="47"/>
      <c r="G617" s="47"/>
      <c r="H617" s="82"/>
      <c r="I617" s="51">
        <f t="shared" si="9"/>
      </c>
    </row>
    <row r="618" spans="2:9" ht="12.75">
      <c r="B618" s="13">
        <v>615</v>
      </c>
      <c r="C618" s="40"/>
      <c r="D618" s="24"/>
      <c r="E618" s="67"/>
      <c r="F618" s="47"/>
      <c r="G618" s="47"/>
      <c r="H618" s="82"/>
      <c r="I618" s="51">
        <f t="shared" si="9"/>
      </c>
    </row>
    <row r="619" spans="2:9" ht="12.75">
      <c r="B619" s="13">
        <v>616</v>
      </c>
      <c r="C619" s="40"/>
      <c r="D619" s="24"/>
      <c r="E619" s="67"/>
      <c r="F619" s="47"/>
      <c r="G619" s="47"/>
      <c r="H619" s="82"/>
      <c r="I619" s="51">
        <f t="shared" si="9"/>
      </c>
    </row>
    <row r="620" spans="2:9" ht="12.75">
      <c r="B620" s="13">
        <v>617</v>
      </c>
      <c r="C620" s="40"/>
      <c r="D620" s="24"/>
      <c r="E620" s="67"/>
      <c r="F620" s="47"/>
      <c r="G620" s="47"/>
      <c r="H620" s="82"/>
      <c r="I620" s="51">
        <f t="shared" si="9"/>
      </c>
    </row>
    <row r="621" spans="2:9" ht="12.75">
      <c r="B621" s="13">
        <v>618</v>
      </c>
      <c r="C621" s="40"/>
      <c r="D621" s="24"/>
      <c r="E621" s="67"/>
      <c r="F621" s="47"/>
      <c r="G621" s="47"/>
      <c r="H621" s="82"/>
      <c r="I621" s="51">
        <f t="shared" si="9"/>
      </c>
    </row>
    <row r="622" spans="2:9" ht="12.75">
      <c r="B622" s="13">
        <v>619</v>
      </c>
      <c r="C622" s="40"/>
      <c r="D622" s="24"/>
      <c r="E622" s="67"/>
      <c r="F622" s="47"/>
      <c r="G622" s="47"/>
      <c r="H622" s="82"/>
      <c r="I622" s="51">
        <f t="shared" si="9"/>
      </c>
    </row>
    <row r="623" spans="2:9" ht="12.75">
      <c r="B623" s="13">
        <v>620</v>
      </c>
      <c r="C623" s="40"/>
      <c r="D623" s="24"/>
      <c r="E623" s="67"/>
      <c r="F623" s="47"/>
      <c r="G623" s="47"/>
      <c r="H623" s="82"/>
      <c r="I623" s="51">
        <f t="shared" si="9"/>
      </c>
    </row>
    <row r="624" spans="2:9" ht="12.75">
      <c r="B624" s="13">
        <v>621</v>
      </c>
      <c r="C624" s="40"/>
      <c r="D624" s="24"/>
      <c r="E624" s="67"/>
      <c r="F624" s="47"/>
      <c r="G624" s="47"/>
      <c r="H624" s="82"/>
      <c r="I624" s="51">
        <f t="shared" si="9"/>
      </c>
    </row>
    <row r="625" spans="2:9" ht="12.75">
      <c r="B625" s="13">
        <v>622</v>
      </c>
      <c r="C625" s="40"/>
      <c r="D625" s="24"/>
      <c r="E625" s="67"/>
      <c r="F625" s="47"/>
      <c r="G625" s="47"/>
      <c r="H625" s="82"/>
      <c r="I625" s="51">
        <f t="shared" si="9"/>
      </c>
    </row>
    <row r="626" spans="2:9" ht="12.75">
      <c r="B626" s="13">
        <v>623</v>
      </c>
      <c r="C626" s="40"/>
      <c r="D626" s="24"/>
      <c r="E626" s="67"/>
      <c r="F626" s="47"/>
      <c r="G626" s="47"/>
      <c r="H626" s="82"/>
      <c r="I626" s="51">
        <f t="shared" si="9"/>
      </c>
    </row>
    <row r="627" spans="2:9" ht="12.75">
      <c r="B627" s="13">
        <v>624</v>
      </c>
      <c r="C627" s="40"/>
      <c r="D627" s="24"/>
      <c r="E627" s="67"/>
      <c r="F627" s="47"/>
      <c r="G627" s="47"/>
      <c r="H627" s="82"/>
      <c r="I627" s="51">
        <f t="shared" si="9"/>
      </c>
    </row>
    <row r="628" spans="2:9" ht="12.75">
      <c r="B628" s="13">
        <v>625</v>
      </c>
      <c r="C628" s="40"/>
      <c r="D628" s="24"/>
      <c r="E628" s="67"/>
      <c r="F628" s="47"/>
      <c r="G628" s="47"/>
      <c r="H628" s="82"/>
      <c r="I628" s="51">
        <f t="shared" si="9"/>
      </c>
    </row>
    <row r="629" spans="2:9" ht="12.75">
      <c r="B629" s="13">
        <v>626</v>
      </c>
      <c r="C629" s="40"/>
      <c r="D629" s="24"/>
      <c r="E629" s="67"/>
      <c r="F629" s="47"/>
      <c r="G629" s="47"/>
      <c r="H629" s="82"/>
      <c r="I629" s="51">
        <f t="shared" si="9"/>
      </c>
    </row>
    <row r="630" spans="2:9" ht="12.75">
      <c r="B630" s="13">
        <v>627</v>
      </c>
      <c r="C630" s="40"/>
      <c r="D630" s="24"/>
      <c r="E630" s="67"/>
      <c r="F630" s="47"/>
      <c r="G630" s="47"/>
      <c r="H630" s="82"/>
      <c r="I630" s="51">
        <f t="shared" si="9"/>
      </c>
    </row>
    <row r="631" spans="2:9" ht="12.75">
      <c r="B631" s="13">
        <v>628</v>
      </c>
      <c r="C631" s="40"/>
      <c r="D631" s="24"/>
      <c r="E631" s="67"/>
      <c r="F631" s="47"/>
      <c r="G631" s="47"/>
      <c r="H631" s="82"/>
      <c r="I631" s="51">
        <f t="shared" si="9"/>
      </c>
    </row>
    <row r="632" spans="2:9" ht="12.75">
      <c r="B632" s="13">
        <v>629</v>
      </c>
      <c r="C632" s="40"/>
      <c r="D632" s="24"/>
      <c r="E632" s="67"/>
      <c r="F632" s="47"/>
      <c r="G632" s="47"/>
      <c r="H632" s="82"/>
      <c r="I632" s="51">
        <f t="shared" si="9"/>
      </c>
    </row>
    <row r="633" spans="2:9" ht="12.75">
      <c r="B633" s="13">
        <v>630</v>
      </c>
      <c r="C633" s="40"/>
      <c r="D633" s="24"/>
      <c r="E633" s="67"/>
      <c r="F633" s="47"/>
      <c r="G633" s="47"/>
      <c r="H633" s="82"/>
      <c r="I633" s="51">
        <f t="shared" si="9"/>
      </c>
    </row>
    <row r="634" spans="2:9" ht="12.75">
      <c r="B634" s="13">
        <v>631</v>
      </c>
      <c r="C634" s="40"/>
      <c r="D634" s="24"/>
      <c r="E634" s="67"/>
      <c r="F634" s="47"/>
      <c r="G634" s="47"/>
      <c r="H634" s="82"/>
      <c r="I634" s="51">
        <f t="shared" si="9"/>
      </c>
    </row>
    <row r="635" spans="2:9" ht="12.75">
      <c r="B635" s="13">
        <v>632</v>
      </c>
      <c r="C635" s="40"/>
      <c r="D635" s="24"/>
      <c r="E635" s="67"/>
      <c r="F635" s="47"/>
      <c r="G635" s="47"/>
      <c r="H635" s="82"/>
      <c r="I635" s="51">
        <f t="shared" si="9"/>
      </c>
    </row>
    <row r="636" spans="2:9" ht="12.75">
      <c r="B636" s="13">
        <v>633</v>
      </c>
      <c r="C636" s="40"/>
      <c r="D636" s="24"/>
      <c r="E636" s="67"/>
      <c r="F636" s="47"/>
      <c r="G636" s="47"/>
      <c r="H636" s="82"/>
      <c r="I636" s="51">
        <f t="shared" si="9"/>
      </c>
    </row>
    <row r="637" spans="2:9" ht="12.75">
      <c r="B637" s="13">
        <v>634</v>
      </c>
      <c r="C637" s="40"/>
      <c r="D637" s="24"/>
      <c r="E637" s="67"/>
      <c r="F637" s="47"/>
      <c r="G637" s="47"/>
      <c r="H637" s="82"/>
      <c r="I637" s="51">
        <f t="shared" si="9"/>
      </c>
    </row>
    <row r="638" spans="2:9" ht="12.75">
      <c r="B638" s="13">
        <v>635</v>
      </c>
      <c r="C638" s="40"/>
      <c r="D638" s="24"/>
      <c r="E638" s="67"/>
      <c r="F638" s="47"/>
      <c r="G638" s="47"/>
      <c r="H638" s="82"/>
      <c r="I638" s="51">
        <f t="shared" si="9"/>
      </c>
    </row>
    <row r="639" spans="2:9" ht="12.75">
      <c r="B639" s="13">
        <v>636</v>
      </c>
      <c r="C639" s="40"/>
      <c r="D639" s="24"/>
      <c r="E639" s="67"/>
      <c r="F639" s="47"/>
      <c r="G639" s="47"/>
      <c r="H639" s="82"/>
      <c r="I639" s="51">
        <f t="shared" si="9"/>
      </c>
    </row>
    <row r="640" spans="2:9" ht="12.75">
      <c r="B640" s="13">
        <v>637</v>
      </c>
      <c r="C640" s="40"/>
      <c r="D640" s="24"/>
      <c r="E640" s="67"/>
      <c r="F640" s="47"/>
      <c r="G640" s="47"/>
      <c r="H640" s="82"/>
      <c r="I640" s="51">
        <f t="shared" si="9"/>
      </c>
    </row>
    <row r="641" spans="2:9" ht="12.75">
      <c r="B641" s="13">
        <v>638</v>
      </c>
      <c r="C641" s="40"/>
      <c r="D641" s="24"/>
      <c r="E641" s="67"/>
      <c r="F641" s="47"/>
      <c r="G641" s="47"/>
      <c r="H641" s="82"/>
      <c r="I641" s="51">
        <f t="shared" si="9"/>
      </c>
    </row>
    <row r="642" spans="2:9" ht="12.75">
      <c r="B642" s="13">
        <v>639</v>
      </c>
      <c r="C642" s="40"/>
      <c r="D642" s="24"/>
      <c r="E642" s="67"/>
      <c r="F642" s="47"/>
      <c r="G642" s="47"/>
      <c r="H642" s="82"/>
      <c r="I642" s="51">
        <f t="shared" si="9"/>
      </c>
    </row>
    <row r="643" spans="2:9" ht="12.75">
      <c r="B643" s="13">
        <v>640</v>
      </c>
      <c r="C643" s="40"/>
      <c r="D643" s="24"/>
      <c r="E643" s="67"/>
      <c r="F643" s="47"/>
      <c r="G643" s="47"/>
      <c r="H643" s="82"/>
      <c r="I643" s="51">
        <f t="shared" si="9"/>
      </c>
    </row>
    <row r="644" spans="2:9" ht="12.75">
      <c r="B644" s="13">
        <v>641</v>
      </c>
      <c r="C644" s="40"/>
      <c r="D644" s="24"/>
      <c r="E644" s="67"/>
      <c r="F644" s="47"/>
      <c r="G644" s="47"/>
      <c r="H644" s="82"/>
      <c r="I644" s="51">
        <f t="shared" si="9"/>
      </c>
    </row>
    <row r="645" spans="2:9" ht="12.75">
      <c r="B645" s="13">
        <v>642</v>
      </c>
      <c r="C645" s="40"/>
      <c r="D645" s="24"/>
      <c r="E645" s="67"/>
      <c r="F645" s="47"/>
      <c r="G645" s="47"/>
      <c r="H645" s="82"/>
      <c r="I645" s="51">
        <f aca="true" t="shared" si="10" ref="I645:I708">IF(C645="Sunday",1,IF(C645="Monday",2,IF(C645="Tuesday",2,IF(C645="Wednesday",4,IF(C645="Thursday",5,IF(C645="Friday",6,IF(C645="Saturday",7,"")))))))</f>
      </c>
    </row>
    <row r="646" spans="2:9" ht="12.75">
      <c r="B646" s="13">
        <v>643</v>
      </c>
      <c r="C646" s="40"/>
      <c r="D646" s="24"/>
      <c r="E646" s="67"/>
      <c r="F646" s="47"/>
      <c r="G646" s="47"/>
      <c r="H646" s="82"/>
      <c r="I646" s="51">
        <f t="shared" si="10"/>
      </c>
    </row>
    <row r="647" spans="2:9" ht="12.75">
      <c r="B647" s="13">
        <v>644</v>
      </c>
      <c r="C647" s="40"/>
      <c r="D647" s="24"/>
      <c r="E647" s="67"/>
      <c r="F647" s="47"/>
      <c r="G647" s="47"/>
      <c r="H647" s="82"/>
      <c r="I647" s="51">
        <f t="shared" si="10"/>
      </c>
    </row>
    <row r="648" spans="2:9" ht="12.75">
      <c r="B648" s="13">
        <v>645</v>
      </c>
      <c r="C648" s="40"/>
      <c r="D648" s="24"/>
      <c r="E648" s="67"/>
      <c r="F648" s="47"/>
      <c r="G648" s="47"/>
      <c r="H648" s="82"/>
      <c r="I648" s="51">
        <f t="shared" si="10"/>
      </c>
    </row>
    <row r="649" spans="2:9" ht="12.75">
      <c r="B649" s="13">
        <v>646</v>
      </c>
      <c r="C649" s="40"/>
      <c r="D649" s="24"/>
      <c r="E649" s="67"/>
      <c r="F649" s="47"/>
      <c r="G649" s="47"/>
      <c r="H649" s="82"/>
      <c r="I649" s="51">
        <f t="shared" si="10"/>
      </c>
    </row>
    <row r="650" spans="2:9" ht="12.75">
      <c r="B650" s="13">
        <v>647</v>
      </c>
      <c r="C650" s="40"/>
      <c r="D650" s="24"/>
      <c r="E650" s="67"/>
      <c r="F650" s="47"/>
      <c r="G650" s="47"/>
      <c r="H650" s="82"/>
      <c r="I650" s="51">
        <f t="shared" si="10"/>
      </c>
    </row>
    <row r="651" spans="2:9" ht="12.75">
      <c r="B651" s="13">
        <v>648</v>
      </c>
      <c r="C651" s="40"/>
      <c r="D651" s="24"/>
      <c r="E651" s="67"/>
      <c r="F651" s="47"/>
      <c r="G651" s="47"/>
      <c r="H651" s="82"/>
      <c r="I651" s="51">
        <f t="shared" si="10"/>
      </c>
    </row>
    <row r="652" spans="2:9" ht="12.75">
      <c r="B652" s="13">
        <v>649</v>
      </c>
      <c r="C652" s="40"/>
      <c r="D652" s="24"/>
      <c r="E652" s="67"/>
      <c r="F652" s="47"/>
      <c r="G652" s="47"/>
      <c r="H652" s="82"/>
      <c r="I652" s="51">
        <f t="shared" si="10"/>
      </c>
    </row>
    <row r="653" spans="2:9" ht="12.75">
      <c r="B653" s="13">
        <v>650</v>
      </c>
      <c r="C653" s="40"/>
      <c r="D653" s="24"/>
      <c r="E653" s="67"/>
      <c r="F653" s="47"/>
      <c r="G653" s="47"/>
      <c r="H653" s="82"/>
      <c r="I653" s="51">
        <f t="shared" si="10"/>
      </c>
    </row>
    <row r="654" spans="2:9" ht="12.75">
      <c r="B654" s="13">
        <v>651</v>
      </c>
      <c r="C654" s="40"/>
      <c r="D654" s="24"/>
      <c r="E654" s="67"/>
      <c r="F654" s="47"/>
      <c r="G654" s="47"/>
      <c r="H654" s="82"/>
      <c r="I654" s="51">
        <f t="shared" si="10"/>
      </c>
    </row>
    <row r="655" spans="2:9" ht="12.75">
      <c r="B655" s="13">
        <v>652</v>
      </c>
      <c r="C655" s="40"/>
      <c r="D655" s="24"/>
      <c r="E655" s="67"/>
      <c r="F655" s="47"/>
      <c r="G655" s="47"/>
      <c r="H655" s="82"/>
      <c r="I655" s="51">
        <f t="shared" si="10"/>
      </c>
    </row>
    <row r="656" spans="2:9" ht="12.75">
      <c r="B656" s="13">
        <v>653</v>
      </c>
      <c r="C656" s="40"/>
      <c r="D656" s="24"/>
      <c r="E656" s="67"/>
      <c r="F656" s="47"/>
      <c r="G656" s="47"/>
      <c r="H656" s="82"/>
      <c r="I656" s="51">
        <f t="shared" si="10"/>
      </c>
    </row>
    <row r="657" spans="2:9" ht="12.75">
      <c r="B657" s="13">
        <v>654</v>
      </c>
      <c r="C657" s="40"/>
      <c r="D657" s="24"/>
      <c r="E657" s="67"/>
      <c r="F657" s="47"/>
      <c r="G657" s="47"/>
      <c r="H657" s="82"/>
      <c r="I657" s="51">
        <f t="shared" si="10"/>
      </c>
    </row>
    <row r="658" spans="2:9" ht="12.75">
      <c r="B658" s="13">
        <v>655</v>
      </c>
      <c r="C658" s="40"/>
      <c r="D658" s="24"/>
      <c r="E658" s="67"/>
      <c r="F658" s="47"/>
      <c r="G658" s="47"/>
      <c r="H658" s="82"/>
      <c r="I658" s="51">
        <f t="shared" si="10"/>
      </c>
    </row>
    <row r="659" spans="2:9" ht="12.75">
      <c r="B659" s="13">
        <v>656</v>
      </c>
      <c r="C659" s="40"/>
      <c r="D659" s="24"/>
      <c r="E659" s="67"/>
      <c r="F659" s="47"/>
      <c r="G659" s="47"/>
      <c r="H659" s="82"/>
      <c r="I659" s="51">
        <f t="shared" si="10"/>
      </c>
    </row>
    <row r="660" spans="2:9" ht="12.75">
      <c r="B660" s="13">
        <v>657</v>
      </c>
      <c r="C660" s="40"/>
      <c r="D660" s="24"/>
      <c r="E660" s="67"/>
      <c r="F660" s="47"/>
      <c r="G660" s="47"/>
      <c r="H660" s="82"/>
      <c r="I660" s="51">
        <f t="shared" si="10"/>
      </c>
    </row>
    <row r="661" spans="2:9" ht="12.75">
      <c r="B661" s="13">
        <v>658</v>
      </c>
      <c r="C661" s="40"/>
      <c r="D661" s="24"/>
      <c r="E661" s="67"/>
      <c r="F661" s="47"/>
      <c r="G661" s="47"/>
      <c r="H661" s="82"/>
      <c r="I661" s="51">
        <f t="shared" si="10"/>
      </c>
    </row>
    <row r="662" spans="2:9" ht="12.75">
      <c r="B662" s="13">
        <v>659</v>
      </c>
      <c r="C662" s="40"/>
      <c r="D662" s="24"/>
      <c r="E662" s="67"/>
      <c r="F662" s="47"/>
      <c r="G662" s="47"/>
      <c r="H662" s="82"/>
      <c r="I662" s="51">
        <f t="shared" si="10"/>
      </c>
    </row>
    <row r="663" spans="2:9" ht="12.75">
      <c r="B663" s="13">
        <v>660</v>
      </c>
      <c r="C663" s="40"/>
      <c r="D663" s="24"/>
      <c r="E663" s="67"/>
      <c r="F663" s="47"/>
      <c r="G663" s="47"/>
      <c r="H663" s="82"/>
      <c r="I663" s="51">
        <f t="shared" si="10"/>
      </c>
    </row>
    <row r="664" spans="2:9" ht="12.75">
      <c r="B664" s="13">
        <v>661</v>
      </c>
      <c r="C664" s="40"/>
      <c r="D664" s="24"/>
      <c r="E664" s="67"/>
      <c r="F664" s="47"/>
      <c r="G664" s="47"/>
      <c r="H664" s="82"/>
      <c r="I664" s="51">
        <f t="shared" si="10"/>
      </c>
    </row>
    <row r="665" spans="2:9" ht="12.75">
      <c r="B665" s="13">
        <v>662</v>
      </c>
      <c r="C665" s="40"/>
      <c r="D665" s="24"/>
      <c r="E665" s="67"/>
      <c r="F665" s="47"/>
      <c r="G665" s="47"/>
      <c r="H665" s="82"/>
      <c r="I665" s="51">
        <f t="shared" si="10"/>
      </c>
    </row>
    <row r="666" spans="2:9" ht="12.75">
      <c r="B666" s="13">
        <v>663</v>
      </c>
      <c r="C666" s="40"/>
      <c r="D666" s="24"/>
      <c r="E666" s="67"/>
      <c r="F666" s="47"/>
      <c r="G666" s="47"/>
      <c r="H666" s="82"/>
      <c r="I666" s="51">
        <f t="shared" si="10"/>
      </c>
    </row>
    <row r="667" spans="2:9" ht="12.75">
      <c r="B667" s="13">
        <v>664</v>
      </c>
      <c r="C667" s="40"/>
      <c r="D667" s="24"/>
      <c r="E667" s="67"/>
      <c r="F667" s="47"/>
      <c r="G667" s="47"/>
      <c r="H667" s="82"/>
      <c r="I667" s="51">
        <f t="shared" si="10"/>
      </c>
    </row>
    <row r="668" spans="2:9" ht="12.75">
      <c r="B668" s="13">
        <v>665</v>
      </c>
      <c r="C668" s="40"/>
      <c r="D668" s="24"/>
      <c r="E668" s="67"/>
      <c r="F668" s="47"/>
      <c r="G668" s="47"/>
      <c r="H668" s="82"/>
      <c r="I668" s="51">
        <f t="shared" si="10"/>
      </c>
    </row>
    <row r="669" spans="2:9" ht="12.75">
      <c r="B669" s="13">
        <v>666</v>
      </c>
      <c r="C669" s="40"/>
      <c r="D669" s="24"/>
      <c r="E669" s="67"/>
      <c r="F669" s="47"/>
      <c r="G669" s="47"/>
      <c r="H669" s="82"/>
      <c r="I669" s="51">
        <f t="shared" si="10"/>
      </c>
    </row>
    <row r="670" spans="2:9" ht="12.75">
      <c r="B670" s="13">
        <v>667</v>
      </c>
      <c r="C670" s="40"/>
      <c r="D670" s="24"/>
      <c r="E670" s="67"/>
      <c r="F670" s="47"/>
      <c r="G670" s="47"/>
      <c r="H670" s="82"/>
      <c r="I670" s="51">
        <f t="shared" si="10"/>
      </c>
    </row>
    <row r="671" spans="2:9" ht="12.75">
      <c r="B671" s="13">
        <v>668</v>
      </c>
      <c r="C671" s="40"/>
      <c r="D671" s="24"/>
      <c r="E671" s="67"/>
      <c r="F671" s="47"/>
      <c r="G671" s="47"/>
      <c r="H671" s="82"/>
      <c r="I671" s="51">
        <f t="shared" si="10"/>
      </c>
    </row>
    <row r="672" spans="2:9" ht="12.75">
      <c r="B672" s="13">
        <v>669</v>
      </c>
      <c r="C672" s="40"/>
      <c r="D672" s="24"/>
      <c r="E672" s="67"/>
      <c r="F672" s="47"/>
      <c r="G672" s="47"/>
      <c r="H672" s="82"/>
      <c r="I672" s="51">
        <f t="shared" si="10"/>
      </c>
    </row>
    <row r="673" spans="2:9" ht="12.75">
      <c r="B673" s="13">
        <v>670</v>
      </c>
      <c r="C673" s="40"/>
      <c r="D673" s="24"/>
      <c r="E673" s="67"/>
      <c r="F673" s="47"/>
      <c r="G673" s="47"/>
      <c r="H673" s="82"/>
      <c r="I673" s="51">
        <f t="shared" si="10"/>
      </c>
    </row>
    <row r="674" spans="2:9" ht="12.75">
      <c r="B674" s="13">
        <v>671</v>
      </c>
      <c r="C674" s="40"/>
      <c r="D674" s="24"/>
      <c r="E674" s="67"/>
      <c r="F674" s="47"/>
      <c r="G674" s="47"/>
      <c r="H674" s="82"/>
      <c r="I674" s="51">
        <f t="shared" si="10"/>
      </c>
    </row>
    <row r="675" spans="2:9" ht="12.75">
      <c r="B675" s="13">
        <v>672</v>
      </c>
      <c r="C675" s="40"/>
      <c r="D675" s="24"/>
      <c r="E675" s="67"/>
      <c r="F675" s="47"/>
      <c r="G675" s="47"/>
      <c r="H675" s="82"/>
      <c r="I675" s="51">
        <f t="shared" si="10"/>
      </c>
    </row>
    <row r="676" spans="2:9" ht="12.75">
      <c r="B676" s="13">
        <v>673</v>
      </c>
      <c r="C676" s="40"/>
      <c r="D676" s="24"/>
      <c r="E676" s="67"/>
      <c r="F676" s="47"/>
      <c r="G676" s="47"/>
      <c r="H676" s="82"/>
      <c r="I676" s="51">
        <f t="shared" si="10"/>
      </c>
    </row>
    <row r="677" spans="2:9" ht="12.75">
      <c r="B677" s="13">
        <v>674</v>
      </c>
      <c r="C677" s="40"/>
      <c r="D677" s="24"/>
      <c r="E677" s="67"/>
      <c r="F677" s="47"/>
      <c r="G677" s="47"/>
      <c r="H677" s="82"/>
      <c r="I677" s="51">
        <f t="shared" si="10"/>
      </c>
    </row>
    <row r="678" spans="2:9" ht="12.75">
      <c r="B678" s="13">
        <v>675</v>
      </c>
      <c r="C678" s="40"/>
      <c r="D678" s="24"/>
      <c r="E678" s="67"/>
      <c r="F678" s="47"/>
      <c r="G678" s="47"/>
      <c r="H678" s="82"/>
      <c r="I678" s="51">
        <f t="shared" si="10"/>
      </c>
    </row>
    <row r="679" spans="2:9" ht="12.75">
      <c r="B679" s="13">
        <v>676</v>
      </c>
      <c r="C679" s="40"/>
      <c r="D679" s="24"/>
      <c r="E679" s="67"/>
      <c r="F679" s="47"/>
      <c r="G679" s="47"/>
      <c r="H679" s="82"/>
      <c r="I679" s="51">
        <f t="shared" si="10"/>
      </c>
    </row>
    <row r="680" spans="2:9" ht="12.75">
      <c r="B680" s="13">
        <v>677</v>
      </c>
      <c r="C680" s="40"/>
      <c r="D680" s="24"/>
      <c r="E680" s="67"/>
      <c r="F680" s="47"/>
      <c r="G680" s="47"/>
      <c r="H680" s="82"/>
      <c r="I680" s="51">
        <f t="shared" si="10"/>
      </c>
    </row>
    <row r="681" spans="2:9" ht="12.75">
      <c r="B681" s="13">
        <v>678</v>
      </c>
      <c r="C681" s="40"/>
      <c r="D681" s="24"/>
      <c r="E681" s="67"/>
      <c r="F681" s="47"/>
      <c r="G681" s="47"/>
      <c r="H681" s="82"/>
      <c r="I681" s="51">
        <f t="shared" si="10"/>
      </c>
    </row>
    <row r="682" spans="2:9" ht="12.75">
      <c r="B682" s="13">
        <v>679</v>
      </c>
      <c r="C682" s="40"/>
      <c r="D682" s="24"/>
      <c r="E682" s="67"/>
      <c r="F682" s="47"/>
      <c r="G682" s="47"/>
      <c r="H682" s="82"/>
      <c r="I682" s="51">
        <f t="shared" si="10"/>
      </c>
    </row>
    <row r="683" spans="2:9" ht="12.75">
      <c r="B683" s="13">
        <v>680</v>
      </c>
      <c r="C683" s="40"/>
      <c r="D683" s="24"/>
      <c r="E683" s="67"/>
      <c r="F683" s="47"/>
      <c r="G683" s="47"/>
      <c r="H683" s="82"/>
      <c r="I683" s="51">
        <f t="shared" si="10"/>
      </c>
    </row>
    <row r="684" spans="2:9" ht="12.75">
      <c r="B684" s="13">
        <v>681</v>
      </c>
      <c r="C684" s="40"/>
      <c r="D684" s="24"/>
      <c r="E684" s="67"/>
      <c r="F684" s="47"/>
      <c r="G684" s="47"/>
      <c r="H684" s="82"/>
      <c r="I684" s="51">
        <f t="shared" si="10"/>
      </c>
    </row>
    <row r="685" spans="2:9" ht="12.75">
      <c r="B685" s="13">
        <v>682</v>
      </c>
      <c r="C685" s="40"/>
      <c r="D685" s="24"/>
      <c r="E685" s="67"/>
      <c r="F685" s="47"/>
      <c r="G685" s="47"/>
      <c r="H685" s="82"/>
      <c r="I685" s="51">
        <f t="shared" si="10"/>
      </c>
    </row>
    <row r="686" spans="2:9" ht="12.75">
      <c r="B686" s="13">
        <v>683</v>
      </c>
      <c r="C686" s="40"/>
      <c r="D686" s="24"/>
      <c r="E686" s="67"/>
      <c r="F686" s="47"/>
      <c r="G686" s="47"/>
      <c r="H686" s="82"/>
      <c r="I686" s="51">
        <f t="shared" si="10"/>
      </c>
    </row>
    <row r="687" spans="2:9" ht="12.75">
      <c r="B687" s="13">
        <v>684</v>
      </c>
      <c r="C687" s="40"/>
      <c r="D687" s="24"/>
      <c r="E687" s="67"/>
      <c r="F687" s="47"/>
      <c r="G687" s="47"/>
      <c r="H687" s="82"/>
      <c r="I687" s="51">
        <f t="shared" si="10"/>
      </c>
    </row>
    <row r="688" spans="2:9" ht="12.75">
      <c r="B688" s="13">
        <v>685</v>
      </c>
      <c r="C688" s="40"/>
      <c r="D688" s="24"/>
      <c r="E688" s="67"/>
      <c r="F688" s="47"/>
      <c r="G688" s="47"/>
      <c r="H688" s="82"/>
      <c r="I688" s="51">
        <f t="shared" si="10"/>
      </c>
    </row>
    <row r="689" spans="2:9" ht="12.75">
      <c r="B689" s="13">
        <v>686</v>
      </c>
      <c r="C689" s="40"/>
      <c r="D689" s="24"/>
      <c r="E689" s="67"/>
      <c r="F689" s="47"/>
      <c r="G689" s="47"/>
      <c r="H689" s="82"/>
      <c r="I689" s="51">
        <f t="shared" si="10"/>
      </c>
    </row>
    <row r="690" spans="2:9" ht="12.75">
      <c r="B690" s="13">
        <v>687</v>
      </c>
      <c r="C690" s="40"/>
      <c r="D690" s="24"/>
      <c r="E690" s="67"/>
      <c r="F690" s="47"/>
      <c r="G690" s="47"/>
      <c r="H690" s="82"/>
      <c r="I690" s="51">
        <f t="shared" si="10"/>
      </c>
    </row>
    <row r="691" spans="2:9" ht="12.75">
      <c r="B691" s="13">
        <v>688</v>
      </c>
      <c r="C691" s="40"/>
      <c r="D691" s="24"/>
      <c r="E691" s="67"/>
      <c r="F691" s="47"/>
      <c r="G691" s="47"/>
      <c r="H691" s="82"/>
      <c r="I691" s="51">
        <f t="shared" si="10"/>
      </c>
    </row>
    <row r="692" spans="2:9" ht="12.75">
      <c r="B692" s="13">
        <v>689</v>
      </c>
      <c r="C692" s="40"/>
      <c r="D692" s="24"/>
      <c r="E692" s="67"/>
      <c r="F692" s="47"/>
      <c r="G692" s="47"/>
      <c r="H692" s="82"/>
      <c r="I692" s="51">
        <f t="shared" si="10"/>
      </c>
    </row>
    <row r="693" spans="2:9" ht="12.75">
      <c r="B693" s="13">
        <v>690</v>
      </c>
      <c r="C693" s="40"/>
      <c r="D693" s="24"/>
      <c r="E693" s="67"/>
      <c r="F693" s="47"/>
      <c r="G693" s="47"/>
      <c r="H693" s="82"/>
      <c r="I693" s="51">
        <f t="shared" si="10"/>
      </c>
    </row>
    <row r="694" spans="2:9" ht="12.75">
      <c r="B694" s="13">
        <v>691</v>
      </c>
      <c r="C694" s="40"/>
      <c r="D694" s="24"/>
      <c r="E694" s="67"/>
      <c r="F694" s="47"/>
      <c r="G694" s="47"/>
      <c r="H694" s="82"/>
      <c r="I694" s="51">
        <f t="shared" si="10"/>
      </c>
    </row>
    <row r="695" spans="2:9" ht="12.75">
      <c r="B695" s="13">
        <v>692</v>
      </c>
      <c r="C695" s="40"/>
      <c r="D695" s="24"/>
      <c r="E695" s="67"/>
      <c r="F695" s="47"/>
      <c r="G695" s="47"/>
      <c r="H695" s="82"/>
      <c r="I695" s="51">
        <f t="shared" si="10"/>
      </c>
    </row>
    <row r="696" spans="2:9" ht="12.75">
      <c r="B696" s="13">
        <v>693</v>
      </c>
      <c r="C696" s="40"/>
      <c r="D696" s="24"/>
      <c r="E696" s="67"/>
      <c r="F696" s="47"/>
      <c r="G696" s="47"/>
      <c r="H696" s="82"/>
      <c r="I696" s="51">
        <f t="shared" si="10"/>
      </c>
    </row>
    <row r="697" spans="2:9" ht="12.75">
      <c r="B697" s="13">
        <v>694</v>
      </c>
      <c r="C697" s="40"/>
      <c r="D697" s="24"/>
      <c r="E697" s="67"/>
      <c r="F697" s="47"/>
      <c r="G697" s="47"/>
      <c r="H697" s="82"/>
      <c r="I697" s="51">
        <f t="shared" si="10"/>
      </c>
    </row>
    <row r="698" spans="2:9" ht="12.75">
      <c r="B698" s="13">
        <v>695</v>
      </c>
      <c r="C698" s="40"/>
      <c r="D698" s="24"/>
      <c r="E698" s="67"/>
      <c r="F698" s="47"/>
      <c r="G698" s="47"/>
      <c r="H698" s="82"/>
      <c r="I698" s="51">
        <f t="shared" si="10"/>
      </c>
    </row>
    <row r="699" spans="2:9" ht="12.75">
      <c r="B699" s="13">
        <v>696</v>
      </c>
      <c r="C699" s="40"/>
      <c r="D699" s="24"/>
      <c r="E699" s="67"/>
      <c r="F699" s="47"/>
      <c r="G699" s="47"/>
      <c r="H699" s="82"/>
      <c r="I699" s="51">
        <f t="shared" si="10"/>
      </c>
    </row>
    <row r="700" spans="2:9" ht="12.75">
      <c r="B700" s="13">
        <v>697</v>
      </c>
      <c r="C700" s="40"/>
      <c r="D700" s="24"/>
      <c r="E700" s="67"/>
      <c r="F700" s="47"/>
      <c r="G700" s="47"/>
      <c r="H700" s="82"/>
      <c r="I700" s="51">
        <f t="shared" si="10"/>
      </c>
    </row>
    <row r="701" spans="2:9" ht="12.75">
      <c r="B701" s="13">
        <v>698</v>
      </c>
      <c r="C701" s="40"/>
      <c r="D701" s="24"/>
      <c r="E701" s="67"/>
      <c r="F701" s="47"/>
      <c r="G701" s="47"/>
      <c r="H701" s="82"/>
      <c r="I701" s="51">
        <f t="shared" si="10"/>
      </c>
    </row>
    <row r="702" spans="2:9" ht="12.75">
      <c r="B702" s="13">
        <v>699</v>
      </c>
      <c r="C702" s="40"/>
      <c r="D702" s="24"/>
      <c r="E702" s="67"/>
      <c r="F702" s="47"/>
      <c r="G702" s="47"/>
      <c r="H702" s="82"/>
      <c r="I702" s="51">
        <f t="shared" si="10"/>
      </c>
    </row>
    <row r="703" spans="2:9" ht="12.75">
      <c r="B703" s="13">
        <v>700</v>
      </c>
      <c r="C703" s="40"/>
      <c r="D703" s="24"/>
      <c r="E703" s="67"/>
      <c r="F703" s="47"/>
      <c r="G703" s="47"/>
      <c r="H703" s="82"/>
      <c r="I703" s="51">
        <f t="shared" si="10"/>
      </c>
    </row>
    <row r="704" spans="2:9" ht="12.75">
      <c r="B704" s="13">
        <v>701</v>
      </c>
      <c r="C704" s="40"/>
      <c r="D704" s="24"/>
      <c r="E704" s="67"/>
      <c r="F704" s="47"/>
      <c r="G704" s="47"/>
      <c r="H704" s="82"/>
      <c r="I704" s="51">
        <f t="shared" si="10"/>
      </c>
    </row>
    <row r="705" spans="2:9" ht="12.75">
      <c r="B705" s="13">
        <v>702</v>
      </c>
      <c r="C705" s="40"/>
      <c r="D705" s="24"/>
      <c r="E705" s="67"/>
      <c r="F705" s="47"/>
      <c r="G705" s="47"/>
      <c r="H705" s="82"/>
      <c r="I705" s="51">
        <f t="shared" si="10"/>
      </c>
    </row>
    <row r="706" spans="2:9" ht="12.75">
      <c r="B706" s="13">
        <v>703</v>
      </c>
      <c r="C706" s="40"/>
      <c r="D706" s="24"/>
      <c r="E706" s="67"/>
      <c r="F706" s="47"/>
      <c r="G706" s="47"/>
      <c r="H706" s="82"/>
      <c r="I706" s="51">
        <f t="shared" si="10"/>
      </c>
    </row>
    <row r="707" spans="2:9" ht="12.75">
      <c r="B707" s="13">
        <v>704</v>
      </c>
      <c r="C707" s="40"/>
      <c r="D707" s="24"/>
      <c r="E707" s="67"/>
      <c r="F707" s="47"/>
      <c r="G707" s="47"/>
      <c r="H707" s="82"/>
      <c r="I707" s="51">
        <f t="shared" si="10"/>
      </c>
    </row>
    <row r="708" spans="2:9" ht="12.75">
      <c r="B708" s="13">
        <v>705</v>
      </c>
      <c r="C708" s="40"/>
      <c r="D708" s="24"/>
      <c r="E708" s="67"/>
      <c r="F708" s="47"/>
      <c r="G708" s="47"/>
      <c r="H708" s="82"/>
      <c r="I708" s="51">
        <f t="shared" si="10"/>
      </c>
    </row>
    <row r="709" spans="2:9" ht="12.75">
      <c r="B709" s="13">
        <v>706</v>
      </c>
      <c r="C709" s="40"/>
      <c r="D709" s="24"/>
      <c r="E709" s="67"/>
      <c r="F709" s="47"/>
      <c r="G709" s="47"/>
      <c r="H709" s="82"/>
      <c r="I709" s="51">
        <f aca="true" t="shared" si="11" ref="I709:I772">IF(C709="Sunday",1,IF(C709="Monday",2,IF(C709="Tuesday",2,IF(C709="Wednesday",4,IF(C709="Thursday",5,IF(C709="Friday",6,IF(C709="Saturday",7,"")))))))</f>
      </c>
    </row>
    <row r="710" spans="2:9" ht="12.75">
      <c r="B710" s="13">
        <v>707</v>
      </c>
      <c r="C710" s="40"/>
      <c r="D710" s="24"/>
      <c r="E710" s="67"/>
      <c r="F710" s="47"/>
      <c r="G710" s="47"/>
      <c r="H710" s="82"/>
      <c r="I710" s="51">
        <f t="shared" si="11"/>
      </c>
    </row>
    <row r="711" spans="2:9" ht="12.75">
      <c r="B711" s="13">
        <v>708</v>
      </c>
      <c r="C711" s="40"/>
      <c r="D711" s="24"/>
      <c r="E711" s="67"/>
      <c r="F711" s="47"/>
      <c r="G711" s="47"/>
      <c r="H711" s="82"/>
      <c r="I711" s="51">
        <f t="shared" si="11"/>
      </c>
    </row>
    <row r="712" spans="2:9" ht="12.75">
      <c r="B712" s="13">
        <v>709</v>
      </c>
      <c r="C712" s="40"/>
      <c r="D712" s="24"/>
      <c r="E712" s="67"/>
      <c r="F712" s="47"/>
      <c r="G712" s="47"/>
      <c r="H712" s="82"/>
      <c r="I712" s="51">
        <f t="shared" si="11"/>
      </c>
    </row>
    <row r="713" spans="2:9" ht="12.75">
      <c r="B713" s="13">
        <v>710</v>
      </c>
      <c r="C713" s="40"/>
      <c r="D713" s="24"/>
      <c r="E713" s="67"/>
      <c r="F713" s="47"/>
      <c r="G713" s="47"/>
      <c r="H713" s="82"/>
      <c r="I713" s="51">
        <f t="shared" si="11"/>
      </c>
    </row>
    <row r="714" spans="2:9" ht="12.75">
      <c r="B714" s="13">
        <v>711</v>
      </c>
      <c r="C714" s="40"/>
      <c r="D714" s="24"/>
      <c r="E714" s="67"/>
      <c r="F714" s="47"/>
      <c r="G714" s="47"/>
      <c r="H714" s="82"/>
      <c r="I714" s="51">
        <f t="shared" si="11"/>
      </c>
    </row>
    <row r="715" spans="2:9" ht="12.75">
      <c r="B715" s="13">
        <v>712</v>
      </c>
      <c r="C715" s="40"/>
      <c r="D715" s="24"/>
      <c r="E715" s="67"/>
      <c r="F715" s="47"/>
      <c r="G715" s="47"/>
      <c r="H715" s="82"/>
      <c r="I715" s="51">
        <f t="shared" si="11"/>
      </c>
    </row>
    <row r="716" spans="2:9" ht="12.75">
      <c r="B716" s="13">
        <v>713</v>
      </c>
      <c r="C716" s="40"/>
      <c r="D716" s="24"/>
      <c r="E716" s="67"/>
      <c r="F716" s="47"/>
      <c r="G716" s="47"/>
      <c r="H716" s="82"/>
      <c r="I716" s="51">
        <f t="shared" si="11"/>
      </c>
    </row>
    <row r="717" spans="2:9" ht="12.75">
      <c r="B717" s="13">
        <v>714</v>
      </c>
      <c r="C717" s="40"/>
      <c r="D717" s="24"/>
      <c r="E717" s="67"/>
      <c r="F717" s="47"/>
      <c r="G717" s="47"/>
      <c r="H717" s="82"/>
      <c r="I717" s="51">
        <f t="shared" si="11"/>
      </c>
    </row>
    <row r="718" spans="2:9" ht="12.75">
      <c r="B718" s="13">
        <v>715</v>
      </c>
      <c r="C718" s="40"/>
      <c r="D718" s="24"/>
      <c r="E718" s="67"/>
      <c r="F718" s="47"/>
      <c r="G718" s="47"/>
      <c r="H718" s="82"/>
      <c r="I718" s="51">
        <f t="shared" si="11"/>
      </c>
    </row>
    <row r="719" spans="2:9" ht="12.75">
      <c r="B719" s="13">
        <v>716</v>
      </c>
      <c r="C719" s="40"/>
      <c r="D719" s="24"/>
      <c r="E719" s="67"/>
      <c r="F719" s="47"/>
      <c r="G719" s="47"/>
      <c r="H719" s="82"/>
      <c r="I719" s="51">
        <f t="shared" si="11"/>
      </c>
    </row>
    <row r="720" spans="2:9" ht="12.75">
      <c r="B720" s="13">
        <v>717</v>
      </c>
      <c r="C720" s="40"/>
      <c r="D720" s="24"/>
      <c r="E720" s="67"/>
      <c r="F720" s="47"/>
      <c r="G720" s="47"/>
      <c r="H720" s="82"/>
      <c r="I720" s="51">
        <f t="shared" si="11"/>
      </c>
    </row>
    <row r="721" spans="2:9" ht="12.75">
      <c r="B721" s="13">
        <v>718</v>
      </c>
      <c r="C721" s="40"/>
      <c r="D721" s="24"/>
      <c r="E721" s="67"/>
      <c r="F721" s="47"/>
      <c r="G721" s="47"/>
      <c r="H721" s="82"/>
      <c r="I721" s="51">
        <f t="shared" si="11"/>
      </c>
    </row>
    <row r="722" spans="2:9" ht="12.75">
      <c r="B722" s="13">
        <v>719</v>
      </c>
      <c r="C722" s="40"/>
      <c r="D722" s="24"/>
      <c r="E722" s="67"/>
      <c r="F722" s="47"/>
      <c r="G722" s="47"/>
      <c r="H722" s="82"/>
      <c r="I722" s="51">
        <f t="shared" si="11"/>
      </c>
    </row>
    <row r="723" spans="2:9" ht="12.75">
      <c r="B723" s="13">
        <v>720</v>
      </c>
      <c r="C723" s="40"/>
      <c r="D723" s="24"/>
      <c r="E723" s="67"/>
      <c r="F723" s="47"/>
      <c r="G723" s="47"/>
      <c r="H723" s="82"/>
      <c r="I723" s="51">
        <f t="shared" si="11"/>
      </c>
    </row>
    <row r="724" spans="2:9" ht="12.75">
      <c r="B724" s="13">
        <v>721</v>
      </c>
      <c r="C724" s="40"/>
      <c r="D724" s="24"/>
      <c r="E724" s="67"/>
      <c r="F724" s="47"/>
      <c r="G724" s="47"/>
      <c r="H724" s="82"/>
      <c r="I724" s="51">
        <f t="shared" si="11"/>
      </c>
    </row>
    <row r="725" spans="2:9" ht="12.75">
      <c r="B725" s="13">
        <v>722</v>
      </c>
      <c r="C725" s="40"/>
      <c r="D725" s="24"/>
      <c r="E725" s="67"/>
      <c r="F725" s="47"/>
      <c r="G725" s="47"/>
      <c r="H725" s="82"/>
      <c r="I725" s="51">
        <f t="shared" si="11"/>
      </c>
    </row>
    <row r="726" spans="2:9" ht="12.75">
      <c r="B726" s="13">
        <v>723</v>
      </c>
      <c r="C726" s="40"/>
      <c r="D726" s="24"/>
      <c r="E726" s="67"/>
      <c r="F726" s="47"/>
      <c r="G726" s="47"/>
      <c r="H726" s="82"/>
      <c r="I726" s="51">
        <f t="shared" si="11"/>
      </c>
    </row>
    <row r="727" spans="2:9" ht="12.75">
      <c r="B727" s="13">
        <v>724</v>
      </c>
      <c r="C727" s="40"/>
      <c r="D727" s="24"/>
      <c r="E727" s="67"/>
      <c r="F727" s="47"/>
      <c r="G727" s="47"/>
      <c r="H727" s="82"/>
      <c r="I727" s="51">
        <f t="shared" si="11"/>
      </c>
    </row>
    <row r="728" spans="2:9" ht="12.75">
      <c r="B728" s="13">
        <v>725</v>
      </c>
      <c r="C728" s="40"/>
      <c r="D728" s="24"/>
      <c r="E728" s="67"/>
      <c r="F728" s="47"/>
      <c r="G728" s="47"/>
      <c r="H728" s="82"/>
      <c r="I728" s="51">
        <f t="shared" si="11"/>
      </c>
    </row>
    <row r="729" spans="2:9" ht="12.75">
      <c r="B729" s="13">
        <v>726</v>
      </c>
      <c r="C729" s="40"/>
      <c r="D729" s="24"/>
      <c r="E729" s="67"/>
      <c r="F729" s="47"/>
      <c r="G729" s="47"/>
      <c r="H729" s="82"/>
      <c r="I729" s="51">
        <f t="shared" si="11"/>
      </c>
    </row>
    <row r="730" spans="2:9" ht="12.75">
      <c r="B730" s="13">
        <v>727</v>
      </c>
      <c r="C730" s="40"/>
      <c r="D730" s="24"/>
      <c r="E730" s="67"/>
      <c r="F730" s="47"/>
      <c r="G730" s="47"/>
      <c r="H730" s="82"/>
      <c r="I730" s="51">
        <f t="shared" si="11"/>
      </c>
    </row>
    <row r="731" spans="2:9" ht="12.75">
      <c r="B731" s="13">
        <v>728</v>
      </c>
      <c r="C731" s="40"/>
      <c r="D731" s="24"/>
      <c r="E731" s="67"/>
      <c r="F731" s="47"/>
      <c r="G731" s="47"/>
      <c r="H731" s="82"/>
      <c r="I731" s="51">
        <f t="shared" si="11"/>
      </c>
    </row>
    <row r="732" spans="2:9" ht="12.75">
      <c r="B732" s="13">
        <v>729</v>
      </c>
      <c r="C732" s="40"/>
      <c r="D732" s="24"/>
      <c r="E732" s="67"/>
      <c r="F732" s="47"/>
      <c r="G732" s="47"/>
      <c r="H732" s="82"/>
      <c r="I732" s="51">
        <f t="shared" si="11"/>
      </c>
    </row>
    <row r="733" spans="2:9" ht="12.75">
      <c r="B733" s="13">
        <v>730</v>
      </c>
      <c r="C733" s="40"/>
      <c r="D733" s="24"/>
      <c r="E733" s="67"/>
      <c r="F733" s="47"/>
      <c r="G733" s="47"/>
      <c r="H733" s="82"/>
      <c r="I733" s="51">
        <f t="shared" si="11"/>
      </c>
    </row>
    <row r="734" spans="2:9" ht="12.75">
      <c r="B734" s="13">
        <v>731</v>
      </c>
      <c r="C734" s="40"/>
      <c r="D734" s="24"/>
      <c r="E734" s="67"/>
      <c r="F734" s="47"/>
      <c r="G734" s="47"/>
      <c r="H734" s="82"/>
      <c r="I734" s="51">
        <f t="shared" si="11"/>
      </c>
    </row>
    <row r="735" spans="2:9" ht="12.75">
      <c r="B735" s="13">
        <v>732</v>
      </c>
      <c r="C735" s="40"/>
      <c r="D735" s="24"/>
      <c r="E735" s="67"/>
      <c r="F735" s="47"/>
      <c r="G735" s="47"/>
      <c r="H735" s="82"/>
      <c r="I735" s="51">
        <f t="shared" si="11"/>
      </c>
    </row>
    <row r="736" spans="2:9" ht="12.75">
      <c r="B736" s="13">
        <v>733</v>
      </c>
      <c r="C736" s="40"/>
      <c r="D736" s="24"/>
      <c r="E736" s="67"/>
      <c r="F736" s="47"/>
      <c r="G736" s="47"/>
      <c r="H736" s="82"/>
      <c r="I736" s="51">
        <f t="shared" si="11"/>
      </c>
    </row>
    <row r="737" spans="2:9" ht="12.75">
      <c r="B737" s="13">
        <v>734</v>
      </c>
      <c r="C737" s="40"/>
      <c r="D737" s="24"/>
      <c r="E737" s="67"/>
      <c r="F737" s="47"/>
      <c r="G737" s="47"/>
      <c r="H737" s="82"/>
      <c r="I737" s="51">
        <f t="shared" si="11"/>
      </c>
    </row>
    <row r="738" spans="2:9" ht="12.75">
      <c r="B738" s="13">
        <v>735</v>
      </c>
      <c r="C738" s="40"/>
      <c r="D738" s="24"/>
      <c r="E738" s="67"/>
      <c r="F738" s="47"/>
      <c r="G738" s="47"/>
      <c r="H738" s="82"/>
      <c r="I738" s="51">
        <f t="shared" si="11"/>
      </c>
    </row>
    <row r="739" spans="2:9" ht="12.75">
      <c r="B739" s="13">
        <v>736</v>
      </c>
      <c r="C739" s="40"/>
      <c r="D739" s="24"/>
      <c r="E739" s="67"/>
      <c r="F739" s="47"/>
      <c r="G739" s="47"/>
      <c r="H739" s="82"/>
      <c r="I739" s="51">
        <f t="shared" si="11"/>
      </c>
    </row>
    <row r="740" spans="2:9" ht="12.75">
      <c r="B740" s="13">
        <v>737</v>
      </c>
      <c r="C740" s="40"/>
      <c r="D740" s="24"/>
      <c r="E740" s="67"/>
      <c r="F740" s="47"/>
      <c r="G740" s="47"/>
      <c r="H740" s="82"/>
      <c r="I740" s="51">
        <f t="shared" si="11"/>
      </c>
    </row>
    <row r="741" spans="2:9" ht="12.75">
      <c r="B741" s="13">
        <v>738</v>
      </c>
      <c r="C741" s="40"/>
      <c r="D741" s="24"/>
      <c r="E741" s="67"/>
      <c r="F741" s="47"/>
      <c r="G741" s="47"/>
      <c r="H741" s="82"/>
      <c r="I741" s="51">
        <f t="shared" si="11"/>
      </c>
    </row>
    <row r="742" spans="2:9" ht="12.75">
      <c r="B742" s="13">
        <v>739</v>
      </c>
      <c r="C742" s="40"/>
      <c r="D742" s="24"/>
      <c r="E742" s="67"/>
      <c r="F742" s="47"/>
      <c r="G742" s="47"/>
      <c r="H742" s="82"/>
      <c r="I742" s="51">
        <f t="shared" si="11"/>
      </c>
    </row>
    <row r="743" spans="2:9" ht="12.75">
      <c r="B743" s="13">
        <v>740</v>
      </c>
      <c r="C743" s="40"/>
      <c r="D743" s="24"/>
      <c r="E743" s="67"/>
      <c r="F743" s="47"/>
      <c r="G743" s="47"/>
      <c r="H743" s="82"/>
      <c r="I743" s="51">
        <f t="shared" si="11"/>
      </c>
    </row>
    <row r="744" spans="2:9" ht="12.75">
      <c r="B744" s="13">
        <v>741</v>
      </c>
      <c r="C744" s="40"/>
      <c r="D744" s="24"/>
      <c r="E744" s="67"/>
      <c r="F744" s="47"/>
      <c r="G744" s="47"/>
      <c r="H744" s="82"/>
      <c r="I744" s="51">
        <f t="shared" si="11"/>
      </c>
    </row>
    <row r="745" spans="2:9" ht="12.75">
      <c r="B745" s="13">
        <v>742</v>
      </c>
      <c r="C745" s="40"/>
      <c r="D745" s="24"/>
      <c r="E745" s="67"/>
      <c r="F745" s="47"/>
      <c r="G745" s="47"/>
      <c r="H745" s="82"/>
      <c r="I745" s="51">
        <f t="shared" si="11"/>
      </c>
    </row>
    <row r="746" spans="2:9" ht="12.75">
      <c r="B746" s="13">
        <v>743</v>
      </c>
      <c r="C746" s="40"/>
      <c r="D746" s="24"/>
      <c r="E746" s="67"/>
      <c r="F746" s="47"/>
      <c r="G746" s="47"/>
      <c r="H746" s="82"/>
      <c r="I746" s="51">
        <f t="shared" si="11"/>
      </c>
    </row>
    <row r="747" spans="2:9" ht="12.75">
      <c r="B747" s="13">
        <v>744</v>
      </c>
      <c r="C747" s="40"/>
      <c r="D747" s="24"/>
      <c r="E747" s="67"/>
      <c r="F747" s="47"/>
      <c r="G747" s="47"/>
      <c r="H747" s="82"/>
      <c r="I747" s="51">
        <f t="shared" si="11"/>
      </c>
    </row>
    <row r="748" spans="2:9" ht="12.75">
      <c r="B748" s="13">
        <v>745</v>
      </c>
      <c r="C748" s="40"/>
      <c r="D748" s="24"/>
      <c r="E748" s="67"/>
      <c r="F748" s="47"/>
      <c r="G748" s="47"/>
      <c r="H748" s="82"/>
      <c r="I748" s="51">
        <f t="shared" si="11"/>
      </c>
    </row>
    <row r="749" spans="2:9" ht="12.75">
      <c r="B749" s="13">
        <v>746</v>
      </c>
      <c r="C749" s="40"/>
      <c r="D749" s="24"/>
      <c r="E749" s="67"/>
      <c r="F749" s="47"/>
      <c r="G749" s="47"/>
      <c r="H749" s="82"/>
      <c r="I749" s="51">
        <f t="shared" si="11"/>
      </c>
    </row>
    <row r="750" spans="2:9" ht="12.75">
      <c r="B750" s="13">
        <v>747</v>
      </c>
      <c r="C750" s="40"/>
      <c r="D750" s="24"/>
      <c r="E750" s="67"/>
      <c r="F750" s="47"/>
      <c r="G750" s="47"/>
      <c r="H750" s="82"/>
      <c r="I750" s="51">
        <f t="shared" si="11"/>
      </c>
    </row>
    <row r="751" spans="2:9" ht="12.75">
      <c r="B751" s="13">
        <v>748</v>
      </c>
      <c r="C751" s="40"/>
      <c r="D751" s="24"/>
      <c r="E751" s="67"/>
      <c r="F751" s="47"/>
      <c r="G751" s="47"/>
      <c r="H751" s="82"/>
      <c r="I751" s="51">
        <f t="shared" si="11"/>
      </c>
    </row>
    <row r="752" spans="2:9" ht="12.75">
      <c r="B752" s="13">
        <v>749</v>
      </c>
      <c r="C752" s="40"/>
      <c r="D752" s="24"/>
      <c r="E752" s="67"/>
      <c r="F752" s="47"/>
      <c r="G752" s="47"/>
      <c r="H752" s="82"/>
      <c r="I752" s="51">
        <f t="shared" si="11"/>
      </c>
    </row>
    <row r="753" spans="2:9" ht="12.75">
      <c r="B753" s="13">
        <v>750</v>
      </c>
      <c r="C753" s="40"/>
      <c r="D753" s="24"/>
      <c r="E753" s="67"/>
      <c r="F753" s="47"/>
      <c r="G753" s="47"/>
      <c r="H753" s="82"/>
      <c r="I753" s="51">
        <f t="shared" si="11"/>
      </c>
    </row>
    <row r="754" spans="2:9" ht="12.75">
      <c r="B754" s="13">
        <v>751</v>
      </c>
      <c r="C754" s="40"/>
      <c r="D754" s="24"/>
      <c r="E754" s="67"/>
      <c r="F754" s="47"/>
      <c r="G754" s="47"/>
      <c r="H754" s="82"/>
      <c r="I754" s="51">
        <f t="shared" si="11"/>
      </c>
    </row>
    <row r="755" spans="2:9" ht="12.75">
      <c r="B755" s="13">
        <v>752</v>
      </c>
      <c r="C755" s="40"/>
      <c r="D755" s="24"/>
      <c r="E755" s="67"/>
      <c r="F755" s="47"/>
      <c r="G755" s="47"/>
      <c r="H755" s="82"/>
      <c r="I755" s="51">
        <f t="shared" si="11"/>
      </c>
    </row>
    <row r="756" spans="2:9" ht="12.75">
      <c r="B756" s="13">
        <v>753</v>
      </c>
      <c r="C756" s="40"/>
      <c r="D756" s="24"/>
      <c r="E756" s="67"/>
      <c r="F756" s="47"/>
      <c r="G756" s="47"/>
      <c r="H756" s="82"/>
      <c r="I756" s="51">
        <f t="shared" si="11"/>
      </c>
    </row>
    <row r="757" spans="2:9" ht="12.75">
      <c r="B757" s="13">
        <v>754</v>
      </c>
      <c r="C757" s="40"/>
      <c r="D757" s="24"/>
      <c r="E757" s="67"/>
      <c r="F757" s="47"/>
      <c r="G757" s="47"/>
      <c r="H757" s="82"/>
      <c r="I757" s="51">
        <f t="shared" si="11"/>
      </c>
    </row>
    <row r="758" spans="2:9" ht="12.75">
      <c r="B758" s="13">
        <v>755</v>
      </c>
      <c r="C758" s="40"/>
      <c r="D758" s="24"/>
      <c r="E758" s="67"/>
      <c r="F758" s="47"/>
      <c r="G758" s="47"/>
      <c r="H758" s="82"/>
      <c r="I758" s="51">
        <f t="shared" si="11"/>
      </c>
    </row>
    <row r="759" spans="2:9" ht="12.75">
      <c r="B759" s="13">
        <v>756</v>
      </c>
      <c r="C759" s="40"/>
      <c r="D759" s="24"/>
      <c r="E759" s="67"/>
      <c r="F759" s="47"/>
      <c r="G759" s="47"/>
      <c r="H759" s="82"/>
      <c r="I759" s="51">
        <f t="shared" si="11"/>
      </c>
    </row>
    <row r="760" spans="2:9" ht="12.75">
      <c r="B760" s="13">
        <v>757</v>
      </c>
      <c r="C760" s="40"/>
      <c r="D760" s="24"/>
      <c r="E760" s="67"/>
      <c r="F760" s="47"/>
      <c r="G760" s="47"/>
      <c r="H760" s="82"/>
      <c r="I760" s="51">
        <f t="shared" si="11"/>
      </c>
    </row>
    <row r="761" spans="2:9" ht="12.75">
      <c r="B761" s="13">
        <v>758</v>
      </c>
      <c r="C761" s="40"/>
      <c r="D761" s="24"/>
      <c r="E761" s="67"/>
      <c r="F761" s="47"/>
      <c r="G761" s="47"/>
      <c r="H761" s="82"/>
      <c r="I761" s="51">
        <f t="shared" si="11"/>
      </c>
    </row>
    <row r="762" spans="2:9" ht="12.75">
      <c r="B762" s="13">
        <v>759</v>
      </c>
      <c r="C762" s="40"/>
      <c r="D762" s="24"/>
      <c r="E762" s="67"/>
      <c r="F762" s="47"/>
      <c r="G762" s="47"/>
      <c r="H762" s="82"/>
      <c r="I762" s="51">
        <f t="shared" si="11"/>
      </c>
    </row>
    <row r="763" spans="2:9" ht="12.75">
      <c r="B763" s="13">
        <v>760</v>
      </c>
      <c r="C763" s="40"/>
      <c r="D763" s="24"/>
      <c r="E763" s="67"/>
      <c r="F763" s="47"/>
      <c r="G763" s="47"/>
      <c r="H763" s="82"/>
      <c r="I763" s="51">
        <f t="shared" si="11"/>
      </c>
    </row>
    <row r="764" spans="2:9" ht="12.75">
      <c r="B764" s="13">
        <v>761</v>
      </c>
      <c r="C764" s="40"/>
      <c r="D764" s="24"/>
      <c r="E764" s="67"/>
      <c r="F764" s="47"/>
      <c r="G764" s="47"/>
      <c r="H764" s="82"/>
      <c r="I764" s="51">
        <f t="shared" si="11"/>
      </c>
    </row>
    <row r="765" spans="2:9" ht="12.75">
      <c r="B765" s="13">
        <v>762</v>
      </c>
      <c r="C765" s="40"/>
      <c r="D765" s="24"/>
      <c r="E765" s="67"/>
      <c r="F765" s="47"/>
      <c r="G765" s="47"/>
      <c r="H765" s="82"/>
      <c r="I765" s="51">
        <f t="shared" si="11"/>
      </c>
    </row>
    <row r="766" spans="2:9" ht="12.75">
      <c r="B766" s="13">
        <v>763</v>
      </c>
      <c r="C766" s="40"/>
      <c r="D766" s="24"/>
      <c r="E766" s="67"/>
      <c r="F766" s="47"/>
      <c r="G766" s="47"/>
      <c r="H766" s="82"/>
      <c r="I766" s="51">
        <f t="shared" si="11"/>
      </c>
    </row>
    <row r="767" spans="2:9" ht="12.75">
      <c r="B767" s="13">
        <v>764</v>
      </c>
      <c r="C767" s="40"/>
      <c r="D767" s="24"/>
      <c r="E767" s="67"/>
      <c r="F767" s="47"/>
      <c r="G767" s="47"/>
      <c r="H767" s="82"/>
      <c r="I767" s="51">
        <f t="shared" si="11"/>
      </c>
    </row>
    <row r="768" spans="2:9" ht="12.75">
      <c r="B768" s="13">
        <v>765</v>
      </c>
      <c r="C768" s="40"/>
      <c r="D768" s="24"/>
      <c r="E768" s="67"/>
      <c r="F768" s="47"/>
      <c r="G768" s="47"/>
      <c r="H768" s="82"/>
      <c r="I768" s="51">
        <f t="shared" si="11"/>
      </c>
    </row>
    <row r="769" spans="2:9" ht="12.75">
      <c r="B769" s="13">
        <v>766</v>
      </c>
      <c r="C769" s="40"/>
      <c r="D769" s="24"/>
      <c r="E769" s="67"/>
      <c r="F769" s="47"/>
      <c r="G769" s="47"/>
      <c r="H769" s="82"/>
      <c r="I769" s="51">
        <f t="shared" si="11"/>
      </c>
    </row>
    <row r="770" spans="2:9" ht="12.75">
      <c r="B770" s="13">
        <v>767</v>
      </c>
      <c r="C770" s="40"/>
      <c r="D770" s="24"/>
      <c r="E770" s="67"/>
      <c r="F770" s="47"/>
      <c r="G770" s="47"/>
      <c r="H770" s="82"/>
      <c r="I770" s="51">
        <f t="shared" si="11"/>
      </c>
    </row>
    <row r="771" spans="2:9" ht="12.75">
      <c r="B771" s="13">
        <v>768</v>
      </c>
      <c r="C771" s="40"/>
      <c r="D771" s="24"/>
      <c r="E771" s="67"/>
      <c r="F771" s="47"/>
      <c r="G771" s="47"/>
      <c r="H771" s="82"/>
      <c r="I771" s="51">
        <f t="shared" si="11"/>
      </c>
    </row>
    <row r="772" spans="2:9" ht="12.75">
      <c r="B772" s="13">
        <v>769</v>
      </c>
      <c r="C772" s="40"/>
      <c r="D772" s="24"/>
      <c r="E772" s="67"/>
      <c r="F772" s="47"/>
      <c r="G772" s="47"/>
      <c r="H772" s="82"/>
      <c r="I772" s="51">
        <f t="shared" si="11"/>
      </c>
    </row>
    <row r="773" spans="2:9" ht="12.75">
      <c r="B773" s="13">
        <v>770</v>
      </c>
      <c r="C773" s="40"/>
      <c r="D773" s="24"/>
      <c r="E773" s="67"/>
      <c r="F773" s="47"/>
      <c r="G773" s="47"/>
      <c r="H773" s="82"/>
      <c r="I773" s="51">
        <f aca="true" t="shared" si="12" ref="I773:I836">IF(C773="Sunday",1,IF(C773="Monday",2,IF(C773="Tuesday",2,IF(C773="Wednesday",4,IF(C773="Thursday",5,IF(C773="Friday",6,IF(C773="Saturday",7,"")))))))</f>
      </c>
    </row>
    <row r="774" spans="2:9" ht="12.75">
      <c r="B774" s="13">
        <v>771</v>
      </c>
      <c r="C774" s="40"/>
      <c r="D774" s="24"/>
      <c r="E774" s="67"/>
      <c r="F774" s="47"/>
      <c r="G774" s="47"/>
      <c r="H774" s="82"/>
      <c r="I774" s="51">
        <f t="shared" si="12"/>
      </c>
    </row>
    <row r="775" spans="2:9" ht="12.75">
      <c r="B775" s="13">
        <v>772</v>
      </c>
      <c r="C775" s="40"/>
      <c r="D775" s="24"/>
      <c r="E775" s="67"/>
      <c r="F775" s="47"/>
      <c r="G775" s="47"/>
      <c r="H775" s="82"/>
      <c r="I775" s="51">
        <f t="shared" si="12"/>
      </c>
    </row>
    <row r="776" spans="2:9" ht="12.75">
      <c r="B776" s="13">
        <v>773</v>
      </c>
      <c r="C776" s="40"/>
      <c r="D776" s="24"/>
      <c r="E776" s="67"/>
      <c r="F776" s="47"/>
      <c r="G776" s="47"/>
      <c r="H776" s="82"/>
      <c r="I776" s="51">
        <f t="shared" si="12"/>
      </c>
    </row>
    <row r="777" spans="2:9" ht="12.75">
      <c r="B777" s="13">
        <v>774</v>
      </c>
      <c r="C777" s="40"/>
      <c r="D777" s="24"/>
      <c r="E777" s="67"/>
      <c r="F777" s="47"/>
      <c r="G777" s="47"/>
      <c r="H777" s="82"/>
      <c r="I777" s="51">
        <f t="shared" si="12"/>
      </c>
    </row>
    <row r="778" spans="2:9" ht="12.75">
      <c r="B778" s="13">
        <v>775</v>
      </c>
      <c r="C778" s="40"/>
      <c r="D778" s="24"/>
      <c r="E778" s="67"/>
      <c r="F778" s="47"/>
      <c r="G778" s="47"/>
      <c r="H778" s="82"/>
      <c r="I778" s="51">
        <f t="shared" si="12"/>
      </c>
    </row>
    <row r="779" spans="2:9" ht="12.75">
      <c r="B779" s="13">
        <v>776</v>
      </c>
      <c r="C779" s="40"/>
      <c r="D779" s="24"/>
      <c r="E779" s="67"/>
      <c r="F779" s="47"/>
      <c r="G779" s="47"/>
      <c r="H779" s="82"/>
      <c r="I779" s="51">
        <f t="shared" si="12"/>
      </c>
    </row>
    <row r="780" spans="2:9" ht="12.75">
      <c r="B780" s="13">
        <v>777</v>
      </c>
      <c r="C780" s="40"/>
      <c r="D780" s="24"/>
      <c r="E780" s="67"/>
      <c r="F780" s="47"/>
      <c r="G780" s="47"/>
      <c r="H780" s="82"/>
      <c r="I780" s="51">
        <f t="shared" si="12"/>
      </c>
    </row>
    <row r="781" spans="2:9" ht="12.75">
      <c r="B781" s="13">
        <v>778</v>
      </c>
      <c r="C781" s="40"/>
      <c r="D781" s="24"/>
      <c r="E781" s="67"/>
      <c r="F781" s="47"/>
      <c r="G781" s="47"/>
      <c r="H781" s="82"/>
      <c r="I781" s="51">
        <f t="shared" si="12"/>
      </c>
    </row>
    <row r="782" spans="2:9" ht="12.75">
      <c r="B782" s="13">
        <v>779</v>
      </c>
      <c r="C782" s="40"/>
      <c r="D782" s="24"/>
      <c r="E782" s="67"/>
      <c r="F782" s="47"/>
      <c r="G782" s="47"/>
      <c r="H782" s="82"/>
      <c r="I782" s="51">
        <f t="shared" si="12"/>
      </c>
    </row>
    <row r="783" spans="2:9" ht="12.75">
      <c r="B783" s="13">
        <v>780</v>
      </c>
      <c r="C783" s="40"/>
      <c r="D783" s="24"/>
      <c r="E783" s="67"/>
      <c r="F783" s="47"/>
      <c r="G783" s="47"/>
      <c r="H783" s="82"/>
      <c r="I783" s="51">
        <f t="shared" si="12"/>
      </c>
    </row>
    <row r="784" spans="2:9" ht="12.75">
      <c r="B784" s="13">
        <v>781</v>
      </c>
      <c r="C784" s="40"/>
      <c r="D784" s="24"/>
      <c r="E784" s="67"/>
      <c r="F784" s="47"/>
      <c r="G784" s="47"/>
      <c r="H784" s="82"/>
      <c r="I784" s="51">
        <f t="shared" si="12"/>
      </c>
    </row>
    <row r="785" spans="2:9" ht="12.75">
      <c r="B785" s="13">
        <v>782</v>
      </c>
      <c r="C785" s="40"/>
      <c r="D785" s="24"/>
      <c r="E785" s="67"/>
      <c r="F785" s="47"/>
      <c r="G785" s="47"/>
      <c r="H785" s="82"/>
      <c r="I785" s="51">
        <f t="shared" si="12"/>
      </c>
    </row>
    <row r="786" spans="2:9" ht="12.75">
      <c r="B786" s="13">
        <v>783</v>
      </c>
      <c r="C786" s="40"/>
      <c r="D786" s="24"/>
      <c r="E786" s="67"/>
      <c r="F786" s="47"/>
      <c r="G786" s="47"/>
      <c r="H786" s="82"/>
      <c r="I786" s="51">
        <f t="shared" si="12"/>
      </c>
    </row>
    <row r="787" spans="2:9" ht="12.75">
      <c r="B787" s="13">
        <v>784</v>
      </c>
      <c r="C787" s="40"/>
      <c r="D787" s="24"/>
      <c r="E787" s="67"/>
      <c r="F787" s="47"/>
      <c r="G787" s="47"/>
      <c r="H787" s="82"/>
      <c r="I787" s="51">
        <f t="shared" si="12"/>
      </c>
    </row>
    <row r="788" spans="2:9" ht="12.75">
      <c r="B788" s="13">
        <v>785</v>
      </c>
      <c r="C788" s="40"/>
      <c r="D788" s="24"/>
      <c r="E788" s="67"/>
      <c r="F788" s="47"/>
      <c r="G788" s="47"/>
      <c r="H788" s="82"/>
      <c r="I788" s="51">
        <f t="shared" si="12"/>
      </c>
    </row>
    <row r="789" spans="2:9" ht="12.75">
      <c r="B789" s="13">
        <v>786</v>
      </c>
      <c r="C789" s="40"/>
      <c r="D789" s="24"/>
      <c r="E789" s="67"/>
      <c r="F789" s="47"/>
      <c r="G789" s="47"/>
      <c r="H789" s="82"/>
      <c r="I789" s="51">
        <f t="shared" si="12"/>
      </c>
    </row>
    <row r="790" spans="2:9" ht="12.75">
      <c r="B790" s="13">
        <v>787</v>
      </c>
      <c r="C790" s="40"/>
      <c r="D790" s="24"/>
      <c r="E790" s="67"/>
      <c r="F790" s="47"/>
      <c r="G790" s="47"/>
      <c r="H790" s="82"/>
      <c r="I790" s="51">
        <f t="shared" si="12"/>
      </c>
    </row>
    <row r="791" spans="2:9" ht="12.75">
      <c r="B791" s="13">
        <v>788</v>
      </c>
      <c r="C791" s="40"/>
      <c r="D791" s="24"/>
      <c r="E791" s="67"/>
      <c r="F791" s="47"/>
      <c r="G791" s="47"/>
      <c r="H791" s="82"/>
      <c r="I791" s="51">
        <f t="shared" si="12"/>
      </c>
    </row>
    <row r="792" spans="2:9" ht="12.75">
      <c r="B792" s="13">
        <v>789</v>
      </c>
      <c r="C792" s="40"/>
      <c r="D792" s="24"/>
      <c r="E792" s="67"/>
      <c r="F792" s="47"/>
      <c r="G792" s="47"/>
      <c r="H792" s="82"/>
      <c r="I792" s="51">
        <f t="shared" si="12"/>
      </c>
    </row>
    <row r="793" spans="2:9" ht="12.75">
      <c r="B793" s="13">
        <v>790</v>
      </c>
      <c r="C793" s="40"/>
      <c r="D793" s="24"/>
      <c r="E793" s="67"/>
      <c r="F793" s="47"/>
      <c r="G793" s="47"/>
      <c r="H793" s="82"/>
      <c r="I793" s="51">
        <f t="shared" si="12"/>
      </c>
    </row>
    <row r="794" spans="2:9" ht="12.75">
      <c r="B794" s="13">
        <v>791</v>
      </c>
      <c r="C794" s="40"/>
      <c r="D794" s="24"/>
      <c r="E794" s="67"/>
      <c r="F794" s="47"/>
      <c r="G794" s="47"/>
      <c r="H794" s="82"/>
      <c r="I794" s="51">
        <f t="shared" si="12"/>
      </c>
    </row>
    <row r="795" spans="2:9" ht="12.75">
      <c r="B795" s="13">
        <v>792</v>
      </c>
      <c r="C795" s="40"/>
      <c r="D795" s="24"/>
      <c r="E795" s="67"/>
      <c r="F795" s="47"/>
      <c r="G795" s="47"/>
      <c r="H795" s="82"/>
      <c r="I795" s="51">
        <f t="shared" si="12"/>
      </c>
    </row>
    <row r="796" spans="2:9" ht="12.75">
      <c r="B796" s="13">
        <v>793</v>
      </c>
      <c r="C796" s="40"/>
      <c r="D796" s="24"/>
      <c r="E796" s="67"/>
      <c r="F796" s="47"/>
      <c r="G796" s="47"/>
      <c r="H796" s="82"/>
      <c r="I796" s="51">
        <f t="shared" si="12"/>
      </c>
    </row>
    <row r="797" spans="2:9" ht="12.75">
      <c r="B797" s="13">
        <v>794</v>
      </c>
      <c r="C797" s="40"/>
      <c r="D797" s="24"/>
      <c r="E797" s="67"/>
      <c r="F797" s="47"/>
      <c r="G797" s="47"/>
      <c r="H797" s="82"/>
      <c r="I797" s="51">
        <f t="shared" si="12"/>
      </c>
    </row>
    <row r="798" spans="2:9" ht="12.75">
      <c r="B798" s="13">
        <v>795</v>
      </c>
      <c r="C798" s="40"/>
      <c r="D798" s="24"/>
      <c r="E798" s="67"/>
      <c r="F798" s="47"/>
      <c r="G798" s="47"/>
      <c r="H798" s="82"/>
      <c r="I798" s="51">
        <f t="shared" si="12"/>
      </c>
    </row>
    <row r="799" spans="2:9" ht="12.75">
      <c r="B799" s="13">
        <v>796</v>
      </c>
      <c r="C799" s="40"/>
      <c r="D799" s="24"/>
      <c r="E799" s="67"/>
      <c r="F799" s="47"/>
      <c r="G799" s="47"/>
      <c r="H799" s="82"/>
      <c r="I799" s="51">
        <f t="shared" si="12"/>
      </c>
    </row>
    <row r="800" spans="2:9" ht="12.75">
      <c r="B800" s="13">
        <v>797</v>
      </c>
      <c r="C800" s="40"/>
      <c r="D800" s="24"/>
      <c r="E800" s="67"/>
      <c r="F800" s="47"/>
      <c r="G800" s="47"/>
      <c r="H800" s="82"/>
      <c r="I800" s="51">
        <f t="shared" si="12"/>
      </c>
    </row>
    <row r="801" spans="2:9" ht="12.75">
      <c r="B801" s="13">
        <v>798</v>
      </c>
      <c r="C801" s="40"/>
      <c r="D801" s="24"/>
      <c r="E801" s="67"/>
      <c r="F801" s="47"/>
      <c r="G801" s="47"/>
      <c r="H801" s="82"/>
      <c r="I801" s="51">
        <f t="shared" si="12"/>
      </c>
    </row>
    <row r="802" spans="2:9" ht="12.75">
      <c r="B802" s="13">
        <v>799</v>
      </c>
      <c r="C802" s="40"/>
      <c r="D802" s="24"/>
      <c r="E802" s="67"/>
      <c r="F802" s="47"/>
      <c r="G802" s="47"/>
      <c r="H802" s="82"/>
      <c r="I802" s="51">
        <f t="shared" si="12"/>
      </c>
    </row>
    <row r="803" spans="2:9" ht="12.75">
      <c r="B803" s="13">
        <v>800</v>
      </c>
      <c r="C803" s="40"/>
      <c r="D803" s="24"/>
      <c r="E803" s="67"/>
      <c r="F803" s="47"/>
      <c r="G803" s="47"/>
      <c r="H803" s="82"/>
      <c r="I803" s="51">
        <f t="shared" si="12"/>
      </c>
    </row>
    <row r="804" spans="2:9" ht="12.75">
      <c r="B804" s="13">
        <v>801</v>
      </c>
      <c r="C804" s="40"/>
      <c r="D804" s="24"/>
      <c r="E804" s="67"/>
      <c r="F804" s="47"/>
      <c r="G804" s="47"/>
      <c r="H804" s="82"/>
      <c r="I804" s="51">
        <f t="shared" si="12"/>
      </c>
    </row>
    <row r="805" spans="2:9" ht="12.75">
      <c r="B805" s="13">
        <v>802</v>
      </c>
      <c r="C805" s="40"/>
      <c r="D805" s="24"/>
      <c r="E805" s="67"/>
      <c r="F805" s="47"/>
      <c r="G805" s="47"/>
      <c r="H805" s="82"/>
      <c r="I805" s="51">
        <f t="shared" si="12"/>
      </c>
    </row>
    <row r="806" spans="2:9" ht="12.75">
      <c r="B806" s="13">
        <v>803</v>
      </c>
      <c r="C806" s="40"/>
      <c r="D806" s="24"/>
      <c r="E806" s="67"/>
      <c r="F806" s="47"/>
      <c r="G806" s="47"/>
      <c r="H806" s="82"/>
      <c r="I806" s="51">
        <f t="shared" si="12"/>
      </c>
    </row>
    <row r="807" spans="2:9" ht="12.75">
      <c r="B807" s="13">
        <v>804</v>
      </c>
      <c r="C807" s="40"/>
      <c r="D807" s="24"/>
      <c r="E807" s="67"/>
      <c r="F807" s="47"/>
      <c r="G807" s="47"/>
      <c r="H807" s="82"/>
      <c r="I807" s="51">
        <f t="shared" si="12"/>
      </c>
    </row>
    <row r="808" spans="2:9" ht="12.75">
      <c r="B808" s="13">
        <v>805</v>
      </c>
      <c r="C808" s="40"/>
      <c r="D808" s="24"/>
      <c r="E808" s="67"/>
      <c r="F808" s="47"/>
      <c r="G808" s="47"/>
      <c r="H808" s="82"/>
      <c r="I808" s="51">
        <f t="shared" si="12"/>
      </c>
    </row>
    <row r="809" spans="2:9" ht="12.75">
      <c r="B809" s="13">
        <v>806</v>
      </c>
      <c r="C809" s="40"/>
      <c r="D809" s="24"/>
      <c r="E809" s="67"/>
      <c r="F809" s="47"/>
      <c r="G809" s="47"/>
      <c r="H809" s="82"/>
      <c r="I809" s="51">
        <f t="shared" si="12"/>
      </c>
    </row>
    <row r="810" spans="2:9" ht="12.75">
      <c r="B810" s="13">
        <v>807</v>
      </c>
      <c r="C810" s="40"/>
      <c r="D810" s="24"/>
      <c r="E810" s="67"/>
      <c r="F810" s="47"/>
      <c r="G810" s="47"/>
      <c r="H810" s="82"/>
      <c r="I810" s="51">
        <f t="shared" si="12"/>
      </c>
    </row>
    <row r="811" spans="2:9" ht="12.75">
      <c r="B811" s="13">
        <v>808</v>
      </c>
      <c r="C811" s="40"/>
      <c r="D811" s="24"/>
      <c r="E811" s="67"/>
      <c r="F811" s="47"/>
      <c r="G811" s="47"/>
      <c r="H811" s="82"/>
      <c r="I811" s="51">
        <f t="shared" si="12"/>
      </c>
    </row>
    <row r="812" spans="2:9" ht="12.75">
      <c r="B812" s="13">
        <v>809</v>
      </c>
      <c r="C812" s="40"/>
      <c r="D812" s="24"/>
      <c r="E812" s="67"/>
      <c r="F812" s="47"/>
      <c r="G812" s="47"/>
      <c r="H812" s="82"/>
      <c r="I812" s="51">
        <f t="shared" si="12"/>
      </c>
    </row>
    <row r="813" spans="2:9" ht="12.75">
      <c r="B813" s="13">
        <v>810</v>
      </c>
      <c r="C813" s="40"/>
      <c r="D813" s="24"/>
      <c r="E813" s="67"/>
      <c r="F813" s="47"/>
      <c r="G813" s="47"/>
      <c r="H813" s="82"/>
      <c r="I813" s="51">
        <f t="shared" si="12"/>
      </c>
    </row>
    <row r="814" spans="2:9" ht="12.75">
      <c r="B814" s="13">
        <v>811</v>
      </c>
      <c r="C814" s="40"/>
      <c r="D814" s="24"/>
      <c r="E814" s="67"/>
      <c r="F814" s="47"/>
      <c r="G814" s="47"/>
      <c r="H814" s="82"/>
      <c r="I814" s="51">
        <f t="shared" si="12"/>
      </c>
    </row>
    <row r="815" spans="2:9" ht="12.75">
      <c r="B815" s="13">
        <v>812</v>
      </c>
      <c r="C815" s="40"/>
      <c r="D815" s="24"/>
      <c r="E815" s="67"/>
      <c r="F815" s="47"/>
      <c r="G815" s="47"/>
      <c r="H815" s="82"/>
      <c r="I815" s="51">
        <f t="shared" si="12"/>
      </c>
    </row>
    <row r="816" spans="2:9" ht="12.75">
      <c r="B816" s="13">
        <v>813</v>
      </c>
      <c r="C816" s="40"/>
      <c r="D816" s="24"/>
      <c r="E816" s="67"/>
      <c r="F816" s="47"/>
      <c r="G816" s="47"/>
      <c r="H816" s="82"/>
      <c r="I816" s="51">
        <f t="shared" si="12"/>
      </c>
    </row>
    <row r="817" spans="2:9" ht="12.75">
      <c r="B817" s="13">
        <v>814</v>
      </c>
      <c r="C817" s="40"/>
      <c r="D817" s="24"/>
      <c r="E817" s="67"/>
      <c r="F817" s="47"/>
      <c r="G817" s="47"/>
      <c r="H817" s="82"/>
      <c r="I817" s="51">
        <f t="shared" si="12"/>
      </c>
    </row>
    <row r="818" spans="2:9" ht="12.75">
      <c r="B818" s="13">
        <v>815</v>
      </c>
      <c r="C818" s="40"/>
      <c r="D818" s="24"/>
      <c r="E818" s="67"/>
      <c r="F818" s="47"/>
      <c r="G818" s="47"/>
      <c r="H818" s="82"/>
      <c r="I818" s="51">
        <f t="shared" si="12"/>
      </c>
    </row>
    <row r="819" spans="2:9" ht="12.75">
      <c r="B819" s="13">
        <v>816</v>
      </c>
      <c r="C819" s="40"/>
      <c r="D819" s="24"/>
      <c r="E819" s="67"/>
      <c r="F819" s="47"/>
      <c r="G819" s="47"/>
      <c r="H819" s="82"/>
      <c r="I819" s="51">
        <f t="shared" si="12"/>
      </c>
    </row>
    <row r="820" spans="2:9" ht="12.75">
      <c r="B820" s="13">
        <v>817</v>
      </c>
      <c r="C820" s="40"/>
      <c r="D820" s="24"/>
      <c r="E820" s="67"/>
      <c r="F820" s="47"/>
      <c r="G820" s="47"/>
      <c r="H820" s="82"/>
      <c r="I820" s="51">
        <f t="shared" si="12"/>
      </c>
    </row>
    <row r="821" spans="2:9" ht="12.75">
      <c r="B821" s="13">
        <v>818</v>
      </c>
      <c r="C821" s="40"/>
      <c r="D821" s="24"/>
      <c r="E821" s="67"/>
      <c r="F821" s="47"/>
      <c r="G821" s="47"/>
      <c r="H821" s="82"/>
      <c r="I821" s="51">
        <f t="shared" si="12"/>
      </c>
    </row>
    <row r="822" spans="2:9" ht="12.75">
      <c r="B822" s="13">
        <v>819</v>
      </c>
      <c r="C822" s="40"/>
      <c r="D822" s="24"/>
      <c r="E822" s="67"/>
      <c r="F822" s="47"/>
      <c r="G822" s="47"/>
      <c r="H822" s="82"/>
      <c r="I822" s="51">
        <f t="shared" si="12"/>
      </c>
    </row>
    <row r="823" spans="2:9" ht="12.75">
      <c r="B823" s="13">
        <v>820</v>
      </c>
      <c r="C823" s="40"/>
      <c r="D823" s="24"/>
      <c r="E823" s="67"/>
      <c r="F823" s="47"/>
      <c r="G823" s="47"/>
      <c r="H823" s="82"/>
      <c r="I823" s="51">
        <f t="shared" si="12"/>
      </c>
    </row>
    <row r="824" spans="2:9" ht="12.75">
      <c r="B824" s="13">
        <v>821</v>
      </c>
      <c r="C824" s="40"/>
      <c r="D824" s="24"/>
      <c r="E824" s="67"/>
      <c r="F824" s="47"/>
      <c r="G824" s="47"/>
      <c r="H824" s="82"/>
      <c r="I824" s="51">
        <f t="shared" si="12"/>
      </c>
    </row>
    <row r="825" spans="2:9" ht="12.75">
      <c r="B825" s="13">
        <v>822</v>
      </c>
      <c r="C825" s="40"/>
      <c r="D825" s="24"/>
      <c r="E825" s="67"/>
      <c r="F825" s="47"/>
      <c r="G825" s="47"/>
      <c r="H825" s="82"/>
      <c r="I825" s="51">
        <f t="shared" si="12"/>
      </c>
    </row>
    <row r="826" spans="2:9" ht="12.75">
      <c r="B826" s="13">
        <v>823</v>
      </c>
      <c r="C826" s="40"/>
      <c r="D826" s="24"/>
      <c r="E826" s="67"/>
      <c r="F826" s="47"/>
      <c r="G826" s="47"/>
      <c r="H826" s="82"/>
      <c r="I826" s="51">
        <f t="shared" si="12"/>
      </c>
    </row>
    <row r="827" spans="2:9" ht="12.75">
      <c r="B827" s="13">
        <v>824</v>
      </c>
      <c r="C827" s="40"/>
      <c r="D827" s="24"/>
      <c r="E827" s="67"/>
      <c r="F827" s="47"/>
      <c r="G827" s="47"/>
      <c r="H827" s="82"/>
      <c r="I827" s="51">
        <f t="shared" si="12"/>
      </c>
    </row>
    <row r="828" spans="2:9" ht="12.75">
      <c r="B828" s="13">
        <v>825</v>
      </c>
      <c r="C828" s="40"/>
      <c r="D828" s="24"/>
      <c r="E828" s="67"/>
      <c r="F828" s="47"/>
      <c r="G828" s="47"/>
      <c r="H828" s="82"/>
      <c r="I828" s="51">
        <f t="shared" si="12"/>
      </c>
    </row>
    <row r="829" spans="2:9" ht="12.75">
      <c r="B829" s="13">
        <v>826</v>
      </c>
      <c r="C829" s="40"/>
      <c r="D829" s="24"/>
      <c r="E829" s="67"/>
      <c r="F829" s="47"/>
      <c r="G829" s="47"/>
      <c r="H829" s="82"/>
      <c r="I829" s="51">
        <f t="shared" si="12"/>
      </c>
    </row>
    <row r="830" spans="2:9" ht="12.75">
      <c r="B830" s="13">
        <v>827</v>
      </c>
      <c r="C830" s="40"/>
      <c r="D830" s="24"/>
      <c r="E830" s="67"/>
      <c r="F830" s="47"/>
      <c r="G830" s="47"/>
      <c r="H830" s="82"/>
      <c r="I830" s="51">
        <f t="shared" si="12"/>
      </c>
    </row>
    <row r="831" spans="2:9" ht="12.75">
      <c r="B831" s="13">
        <v>828</v>
      </c>
      <c r="C831" s="40"/>
      <c r="D831" s="24"/>
      <c r="E831" s="67"/>
      <c r="F831" s="47"/>
      <c r="G831" s="47"/>
      <c r="H831" s="82"/>
      <c r="I831" s="51">
        <f t="shared" si="12"/>
      </c>
    </row>
    <row r="832" spans="2:9" ht="12.75">
      <c r="B832" s="13">
        <v>829</v>
      </c>
      <c r="C832" s="40"/>
      <c r="D832" s="24"/>
      <c r="E832" s="67"/>
      <c r="F832" s="47"/>
      <c r="G832" s="47"/>
      <c r="H832" s="82"/>
      <c r="I832" s="51">
        <f t="shared" si="12"/>
      </c>
    </row>
    <row r="833" spans="2:9" ht="12.75">
      <c r="B833" s="13">
        <v>830</v>
      </c>
      <c r="C833" s="40"/>
      <c r="D833" s="24"/>
      <c r="E833" s="67"/>
      <c r="F833" s="47"/>
      <c r="G833" s="47"/>
      <c r="H833" s="82"/>
      <c r="I833" s="51">
        <f t="shared" si="12"/>
      </c>
    </row>
    <row r="834" spans="2:9" ht="12.75">
      <c r="B834" s="13">
        <v>831</v>
      </c>
      <c r="C834" s="40"/>
      <c r="D834" s="24"/>
      <c r="E834" s="67"/>
      <c r="F834" s="47"/>
      <c r="G834" s="47"/>
      <c r="H834" s="82"/>
      <c r="I834" s="51">
        <f t="shared" si="12"/>
      </c>
    </row>
    <row r="835" spans="2:9" ht="12.75">
      <c r="B835" s="13">
        <v>832</v>
      </c>
      <c r="C835" s="40"/>
      <c r="D835" s="24"/>
      <c r="E835" s="67"/>
      <c r="F835" s="47"/>
      <c r="G835" s="47"/>
      <c r="H835" s="82"/>
      <c r="I835" s="51">
        <f t="shared" si="12"/>
      </c>
    </row>
    <row r="836" spans="2:9" ht="12.75">
      <c r="B836" s="13">
        <v>833</v>
      </c>
      <c r="C836" s="40"/>
      <c r="D836" s="24"/>
      <c r="E836" s="67"/>
      <c r="F836" s="47"/>
      <c r="G836" s="47"/>
      <c r="H836" s="82"/>
      <c r="I836" s="51">
        <f t="shared" si="12"/>
      </c>
    </row>
    <row r="837" spans="2:9" ht="12.75">
      <c r="B837" s="13">
        <v>834</v>
      </c>
      <c r="C837" s="40"/>
      <c r="D837" s="24"/>
      <c r="E837" s="67"/>
      <c r="F837" s="47"/>
      <c r="G837" s="47"/>
      <c r="H837" s="82"/>
      <c r="I837" s="51">
        <f aca="true" t="shared" si="13" ref="I837:I900">IF(C837="Sunday",1,IF(C837="Monday",2,IF(C837="Tuesday",2,IF(C837="Wednesday",4,IF(C837="Thursday",5,IF(C837="Friday",6,IF(C837="Saturday",7,"")))))))</f>
      </c>
    </row>
    <row r="838" spans="2:9" ht="12.75">
      <c r="B838" s="13">
        <v>835</v>
      </c>
      <c r="C838" s="40"/>
      <c r="D838" s="24"/>
      <c r="E838" s="67"/>
      <c r="F838" s="47"/>
      <c r="G838" s="47"/>
      <c r="H838" s="82"/>
      <c r="I838" s="51">
        <f t="shared" si="13"/>
      </c>
    </row>
    <row r="839" spans="2:9" ht="12.75">
      <c r="B839" s="13">
        <v>836</v>
      </c>
      <c r="C839" s="40"/>
      <c r="D839" s="24"/>
      <c r="E839" s="67"/>
      <c r="F839" s="47"/>
      <c r="G839" s="47"/>
      <c r="H839" s="82"/>
      <c r="I839" s="51">
        <f t="shared" si="13"/>
      </c>
    </row>
    <row r="840" spans="2:9" ht="12.75">
      <c r="B840" s="13">
        <v>837</v>
      </c>
      <c r="C840" s="40"/>
      <c r="D840" s="24"/>
      <c r="E840" s="67"/>
      <c r="F840" s="47"/>
      <c r="G840" s="47"/>
      <c r="H840" s="82"/>
      <c r="I840" s="51">
        <f t="shared" si="13"/>
      </c>
    </row>
    <row r="841" spans="2:9" ht="12.75">
      <c r="B841" s="13">
        <v>838</v>
      </c>
      <c r="C841" s="40"/>
      <c r="D841" s="24"/>
      <c r="E841" s="67"/>
      <c r="F841" s="47"/>
      <c r="G841" s="47"/>
      <c r="H841" s="82"/>
      <c r="I841" s="51">
        <f t="shared" si="13"/>
      </c>
    </row>
    <row r="842" spans="2:9" ht="12.75">
      <c r="B842" s="13">
        <v>839</v>
      </c>
      <c r="C842" s="40"/>
      <c r="D842" s="24"/>
      <c r="E842" s="67"/>
      <c r="F842" s="47"/>
      <c r="G842" s="47"/>
      <c r="H842" s="82"/>
      <c r="I842" s="51">
        <f t="shared" si="13"/>
      </c>
    </row>
    <row r="843" spans="2:9" ht="12.75">
      <c r="B843" s="13">
        <v>840</v>
      </c>
      <c r="C843" s="40"/>
      <c r="D843" s="24"/>
      <c r="E843" s="67"/>
      <c r="F843" s="47"/>
      <c r="G843" s="47"/>
      <c r="H843" s="82"/>
      <c r="I843" s="51">
        <f t="shared" si="13"/>
      </c>
    </row>
    <row r="844" spans="2:9" ht="12.75">
      <c r="B844" s="13">
        <v>841</v>
      </c>
      <c r="C844" s="40"/>
      <c r="D844" s="24"/>
      <c r="E844" s="67"/>
      <c r="F844" s="47"/>
      <c r="G844" s="47"/>
      <c r="H844" s="82"/>
      <c r="I844" s="51">
        <f t="shared" si="13"/>
      </c>
    </row>
    <row r="845" spans="2:9" ht="12.75">
      <c r="B845" s="13">
        <v>842</v>
      </c>
      <c r="C845" s="40"/>
      <c r="D845" s="24"/>
      <c r="E845" s="67"/>
      <c r="F845" s="47"/>
      <c r="G845" s="47"/>
      <c r="H845" s="82"/>
      <c r="I845" s="51">
        <f t="shared" si="13"/>
      </c>
    </row>
    <row r="846" spans="2:9" ht="12.75">
      <c r="B846" s="13">
        <v>843</v>
      </c>
      <c r="C846" s="40"/>
      <c r="D846" s="24"/>
      <c r="E846" s="67"/>
      <c r="F846" s="47"/>
      <c r="G846" s="47"/>
      <c r="H846" s="82"/>
      <c r="I846" s="51">
        <f t="shared" si="13"/>
      </c>
    </row>
    <row r="847" spans="2:9" ht="12.75">
      <c r="B847" s="13">
        <v>844</v>
      </c>
      <c r="C847" s="40"/>
      <c r="D847" s="24"/>
      <c r="E847" s="67"/>
      <c r="F847" s="47"/>
      <c r="G847" s="47"/>
      <c r="H847" s="82"/>
      <c r="I847" s="51">
        <f t="shared" si="13"/>
      </c>
    </row>
    <row r="848" spans="2:9" ht="12.75">
      <c r="B848" s="13">
        <v>845</v>
      </c>
      <c r="C848" s="40"/>
      <c r="D848" s="24"/>
      <c r="E848" s="67"/>
      <c r="F848" s="47"/>
      <c r="G848" s="47"/>
      <c r="H848" s="82"/>
      <c r="I848" s="51">
        <f t="shared" si="13"/>
      </c>
    </row>
    <row r="849" spans="2:9" ht="12.75">
      <c r="B849" s="13">
        <v>846</v>
      </c>
      <c r="C849" s="40"/>
      <c r="D849" s="24"/>
      <c r="E849" s="67"/>
      <c r="F849" s="47"/>
      <c r="G849" s="47"/>
      <c r="H849" s="82"/>
      <c r="I849" s="51">
        <f t="shared" si="13"/>
      </c>
    </row>
    <row r="850" spans="2:9" ht="12.75">
      <c r="B850" s="13">
        <v>847</v>
      </c>
      <c r="C850" s="40"/>
      <c r="D850" s="24"/>
      <c r="E850" s="67"/>
      <c r="F850" s="47"/>
      <c r="G850" s="47"/>
      <c r="H850" s="82"/>
      <c r="I850" s="51">
        <f t="shared" si="13"/>
      </c>
    </row>
    <row r="851" spans="2:9" ht="12.75">
      <c r="B851" s="13">
        <v>848</v>
      </c>
      <c r="C851" s="40"/>
      <c r="D851" s="24"/>
      <c r="E851" s="67"/>
      <c r="F851" s="47"/>
      <c r="G851" s="47"/>
      <c r="H851" s="82"/>
      <c r="I851" s="51">
        <f t="shared" si="13"/>
      </c>
    </row>
    <row r="852" spans="2:9" ht="12.75">
      <c r="B852" s="13">
        <v>849</v>
      </c>
      <c r="C852" s="40"/>
      <c r="D852" s="24"/>
      <c r="E852" s="67"/>
      <c r="F852" s="47"/>
      <c r="G852" s="47"/>
      <c r="H852" s="82"/>
      <c r="I852" s="51">
        <f t="shared" si="13"/>
      </c>
    </row>
    <row r="853" spans="2:9" ht="12.75">
      <c r="B853" s="13">
        <v>850</v>
      </c>
      <c r="C853" s="40"/>
      <c r="D853" s="24"/>
      <c r="E853" s="67"/>
      <c r="F853" s="47"/>
      <c r="G853" s="47"/>
      <c r="H853" s="82"/>
      <c r="I853" s="51">
        <f t="shared" si="13"/>
      </c>
    </row>
    <row r="854" spans="2:9" ht="12.75">
      <c r="B854" s="13">
        <v>851</v>
      </c>
      <c r="C854" s="40"/>
      <c r="D854" s="24"/>
      <c r="E854" s="67"/>
      <c r="F854" s="47"/>
      <c r="G854" s="47"/>
      <c r="H854" s="82"/>
      <c r="I854" s="51">
        <f t="shared" si="13"/>
      </c>
    </row>
    <row r="855" spans="2:9" ht="12.75">
      <c r="B855" s="13">
        <v>852</v>
      </c>
      <c r="C855" s="40"/>
      <c r="D855" s="24"/>
      <c r="E855" s="67"/>
      <c r="F855" s="47"/>
      <c r="G855" s="47"/>
      <c r="H855" s="82"/>
      <c r="I855" s="51">
        <f t="shared" si="13"/>
      </c>
    </row>
    <row r="856" spans="2:9" ht="12.75">
      <c r="B856" s="13">
        <v>853</v>
      </c>
      <c r="C856" s="40"/>
      <c r="D856" s="24"/>
      <c r="E856" s="67"/>
      <c r="F856" s="47"/>
      <c r="G856" s="47"/>
      <c r="H856" s="82"/>
      <c r="I856" s="51">
        <f t="shared" si="13"/>
      </c>
    </row>
    <row r="857" spans="2:9" ht="12.75">
      <c r="B857" s="13">
        <v>854</v>
      </c>
      <c r="C857" s="40"/>
      <c r="D857" s="24"/>
      <c r="E857" s="67"/>
      <c r="F857" s="47"/>
      <c r="G857" s="47"/>
      <c r="H857" s="82"/>
      <c r="I857" s="51">
        <f t="shared" si="13"/>
      </c>
    </row>
    <row r="858" spans="2:9" ht="12.75">
      <c r="B858" s="13">
        <v>855</v>
      </c>
      <c r="C858" s="40"/>
      <c r="D858" s="24"/>
      <c r="E858" s="67"/>
      <c r="F858" s="47"/>
      <c r="G858" s="47"/>
      <c r="H858" s="82"/>
      <c r="I858" s="51">
        <f t="shared" si="13"/>
      </c>
    </row>
    <row r="859" spans="2:9" ht="12.75">
      <c r="B859" s="13">
        <v>856</v>
      </c>
      <c r="C859" s="40"/>
      <c r="D859" s="24"/>
      <c r="E859" s="67"/>
      <c r="F859" s="47"/>
      <c r="G859" s="47"/>
      <c r="H859" s="82"/>
      <c r="I859" s="51">
        <f t="shared" si="13"/>
      </c>
    </row>
    <row r="860" spans="2:9" ht="12.75">
      <c r="B860" s="13">
        <v>857</v>
      </c>
      <c r="C860" s="40"/>
      <c r="D860" s="24"/>
      <c r="E860" s="67"/>
      <c r="F860" s="47"/>
      <c r="G860" s="47"/>
      <c r="H860" s="82"/>
      <c r="I860" s="51">
        <f t="shared" si="13"/>
      </c>
    </row>
    <row r="861" spans="2:9" ht="12.75">
      <c r="B861" s="13">
        <v>858</v>
      </c>
      <c r="C861" s="40"/>
      <c r="D861" s="24"/>
      <c r="E861" s="67"/>
      <c r="F861" s="47"/>
      <c r="G861" s="47"/>
      <c r="H861" s="82"/>
      <c r="I861" s="51">
        <f t="shared" si="13"/>
      </c>
    </row>
    <row r="862" spans="2:9" ht="12.75">
      <c r="B862" s="13">
        <v>859</v>
      </c>
      <c r="C862" s="40"/>
      <c r="D862" s="24"/>
      <c r="E862" s="67"/>
      <c r="F862" s="47"/>
      <c r="G862" s="47"/>
      <c r="H862" s="82"/>
      <c r="I862" s="51">
        <f t="shared" si="13"/>
      </c>
    </row>
    <row r="863" spans="2:9" ht="12.75">
      <c r="B863" s="13">
        <v>860</v>
      </c>
      <c r="C863" s="40"/>
      <c r="D863" s="24"/>
      <c r="E863" s="67"/>
      <c r="F863" s="47"/>
      <c r="G863" s="47"/>
      <c r="H863" s="82"/>
      <c r="I863" s="51">
        <f t="shared" si="13"/>
      </c>
    </row>
    <row r="864" spans="2:9" ht="12.75">
      <c r="B864" s="13">
        <v>861</v>
      </c>
      <c r="C864" s="40"/>
      <c r="D864" s="24"/>
      <c r="E864" s="67"/>
      <c r="F864" s="47"/>
      <c r="G864" s="47"/>
      <c r="H864" s="82"/>
      <c r="I864" s="51">
        <f t="shared" si="13"/>
      </c>
    </row>
    <row r="865" spans="2:9" ht="12.75">
      <c r="B865" s="13">
        <v>862</v>
      </c>
      <c r="C865" s="40"/>
      <c r="D865" s="24"/>
      <c r="E865" s="67"/>
      <c r="F865" s="47"/>
      <c r="G865" s="47"/>
      <c r="H865" s="82"/>
      <c r="I865" s="51">
        <f t="shared" si="13"/>
      </c>
    </row>
    <row r="866" spans="2:9" ht="12.75">
      <c r="B866" s="13">
        <v>863</v>
      </c>
      <c r="C866" s="40"/>
      <c r="D866" s="24"/>
      <c r="E866" s="67"/>
      <c r="F866" s="47"/>
      <c r="G866" s="47"/>
      <c r="H866" s="82"/>
      <c r="I866" s="51">
        <f t="shared" si="13"/>
      </c>
    </row>
    <row r="867" spans="2:9" ht="12.75">
      <c r="B867" s="13">
        <v>864</v>
      </c>
      <c r="C867" s="40"/>
      <c r="D867" s="24"/>
      <c r="E867" s="67"/>
      <c r="F867" s="47"/>
      <c r="G867" s="47"/>
      <c r="H867" s="82"/>
      <c r="I867" s="51">
        <f t="shared" si="13"/>
      </c>
    </row>
    <row r="868" spans="2:9" ht="12.75">
      <c r="B868" s="13">
        <v>865</v>
      </c>
      <c r="C868" s="40"/>
      <c r="D868" s="24"/>
      <c r="E868" s="67"/>
      <c r="F868" s="47"/>
      <c r="G868" s="47"/>
      <c r="H868" s="82"/>
      <c r="I868" s="51">
        <f t="shared" si="13"/>
      </c>
    </row>
    <row r="869" spans="2:9" ht="12.75">
      <c r="B869" s="13">
        <v>866</v>
      </c>
      <c r="C869" s="40"/>
      <c r="D869" s="24"/>
      <c r="E869" s="67"/>
      <c r="F869" s="47"/>
      <c r="G869" s="47"/>
      <c r="H869" s="82"/>
      <c r="I869" s="51">
        <f t="shared" si="13"/>
      </c>
    </row>
    <row r="870" spans="2:9" ht="12.75">
      <c r="B870" s="13">
        <v>867</v>
      </c>
      <c r="C870" s="40"/>
      <c r="D870" s="24"/>
      <c r="E870" s="67"/>
      <c r="F870" s="47"/>
      <c r="G870" s="47"/>
      <c r="H870" s="82"/>
      <c r="I870" s="51">
        <f t="shared" si="13"/>
      </c>
    </row>
    <row r="871" spans="2:9" ht="12.75">
      <c r="B871" s="13">
        <v>868</v>
      </c>
      <c r="C871" s="40"/>
      <c r="D871" s="24"/>
      <c r="E871" s="67"/>
      <c r="F871" s="47"/>
      <c r="G871" s="47"/>
      <c r="H871" s="82"/>
      <c r="I871" s="51">
        <f t="shared" si="13"/>
      </c>
    </row>
    <row r="872" spans="2:9" ht="12.75">
      <c r="B872" s="13">
        <v>869</v>
      </c>
      <c r="C872" s="40"/>
      <c r="D872" s="24"/>
      <c r="E872" s="67"/>
      <c r="F872" s="47"/>
      <c r="G872" s="47"/>
      <c r="H872" s="82"/>
      <c r="I872" s="51">
        <f t="shared" si="13"/>
      </c>
    </row>
    <row r="873" spans="2:9" ht="12.75">
      <c r="B873" s="13">
        <v>870</v>
      </c>
      <c r="C873" s="40"/>
      <c r="D873" s="24"/>
      <c r="E873" s="67"/>
      <c r="F873" s="47"/>
      <c r="G873" s="47"/>
      <c r="H873" s="82"/>
      <c r="I873" s="51">
        <f t="shared" si="13"/>
      </c>
    </row>
    <row r="874" spans="2:9" ht="12.75">
      <c r="B874" s="13">
        <v>871</v>
      </c>
      <c r="C874" s="40"/>
      <c r="D874" s="24"/>
      <c r="E874" s="67"/>
      <c r="F874" s="47"/>
      <c r="G874" s="47"/>
      <c r="H874" s="82"/>
      <c r="I874" s="51">
        <f t="shared" si="13"/>
      </c>
    </row>
    <row r="875" spans="2:9" ht="12.75">
      <c r="B875" s="13">
        <v>872</v>
      </c>
      <c r="C875" s="40"/>
      <c r="D875" s="24"/>
      <c r="E875" s="67"/>
      <c r="F875" s="47"/>
      <c r="G875" s="47"/>
      <c r="H875" s="82"/>
      <c r="I875" s="51">
        <f t="shared" si="13"/>
      </c>
    </row>
    <row r="876" spans="2:9" ht="12.75">
      <c r="B876" s="13">
        <v>873</v>
      </c>
      <c r="C876" s="40"/>
      <c r="D876" s="24"/>
      <c r="E876" s="67"/>
      <c r="F876" s="47"/>
      <c r="G876" s="47"/>
      <c r="H876" s="82"/>
      <c r="I876" s="51">
        <f t="shared" si="13"/>
      </c>
    </row>
    <row r="877" spans="2:9" ht="12.75">
      <c r="B877" s="13">
        <v>874</v>
      </c>
      <c r="C877" s="40"/>
      <c r="D877" s="24"/>
      <c r="E877" s="67"/>
      <c r="F877" s="47"/>
      <c r="G877" s="47"/>
      <c r="H877" s="82"/>
      <c r="I877" s="51">
        <f t="shared" si="13"/>
      </c>
    </row>
    <row r="878" spans="2:9" ht="12.75">
      <c r="B878" s="13">
        <v>875</v>
      </c>
      <c r="C878" s="40"/>
      <c r="D878" s="24"/>
      <c r="E878" s="67"/>
      <c r="F878" s="47"/>
      <c r="G878" s="47"/>
      <c r="H878" s="82"/>
      <c r="I878" s="51">
        <f t="shared" si="13"/>
      </c>
    </row>
    <row r="879" spans="2:9" ht="12.75">
      <c r="B879" s="13">
        <v>876</v>
      </c>
      <c r="C879" s="40"/>
      <c r="D879" s="24"/>
      <c r="E879" s="67"/>
      <c r="F879" s="47"/>
      <c r="G879" s="47"/>
      <c r="H879" s="82"/>
      <c r="I879" s="51">
        <f t="shared" si="13"/>
      </c>
    </row>
    <row r="880" spans="2:9" ht="12.75">
      <c r="B880" s="13">
        <v>877</v>
      </c>
      <c r="C880" s="40"/>
      <c r="D880" s="24"/>
      <c r="E880" s="67"/>
      <c r="F880" s="47"/>
      <c r="G880" s="47"/>
      <c r="H880" s="82"/>
      <c r="I880" s="51">
        <f t="shared" si="13"/>
      </c>
    </row>
    <row r="881" spans="2:9" ht="12.75">
      <c r="B881" s="13">
        <v>878</v>
      </c>
      <c r="C881" s="40"/>
      <c r="D881" s="24"/>
      <c r="E881" s="67"/>
      <c r="F881" s="47"/>
      <c r="G881" s="47"/>
      <c r="H881" s="82"/>
      <c r="I881" s="51">
        <f t="shared" si="13"/>
      </c>
    </row>
    <row r="882" spans="2:9" ht="12.75">
      <c r="B882" s="13">
        <v>879</v>
      </c>
      <c r="C882" s="40"/>
      <c r="D882" s="24"/>
      <c r="E882" s="67"/>
      <c r="F882" s="47"/>
      <c r="G882" s="47"/>
      <c r="H882" s="82"/>
      <c r="I882" s="51">
        <f t="shared" si="13"/>
      </c>
    </row>
    <row r="883" spans="2:9" ht="12.75">
      <c r="B883" s="13">
        <v>880</v>
      </c>
      <c r="C883" s="40"/>
      <c r="D883" s="24"/>
      <c r="E883" s="67"/>
      <c r="F883" s="47"/>
      <c r="G883" s="47"/>
      <c r="H883" s="82"/>
      <c r="I883" s="51">
        <f t="shared" si="13"/>
      </c>
    </row>
    <row r="884" spans="2:9" ht="12.75">
      <c r="B884" s="13">
        <v>881</v>
      </c>
      <c r="C884" s="40"/>
      <c r="D884" s="24"/>
      <c r="E884" s="67"/>
      <c r="F884" s="47"/>
      <c r="G884" s="47"/>
      <c r="H884" s="82"/>
      <c r="I884" s="51">
        <f t="shared" si="13"/>
      </c>
    </row>
    <row r="885" spans="2:9" ht="12.75">
      <c r="B885" s="13">
        <v>882</v>
      </c>
      <c r="C885" s="40"/>
      <c r="D885" s="24"/>
      <c r="E885" s="67"/>
      <c r="F885" s="47"/>
      <c r="G885" s="47"/>
      <c r="H885" s="82"/>
      <c r="I885" s="51">
        <f t="shared" si="13"/>
      </c>
    </row>
    <row r="886" spans="2:9" ht="12.75">
      <c r="B886" s="13">
        <v>883</v>
      </c>
      <c r="C886" s="40"/>
      <c r="D886" s="24"/>
      <c r="E886" s="67"/>
      <c r="F886" s="47"/>
      <c r="G886" s="47"/>
      <c r="H886" s="82"/>
      <c r="I886" s="51">
        <f t="shared" si="13"/>
      </c>
    </row>
    <row r="887" spans="2:9" ht="12.75">
      <c r="B887" s="13">
        <v>884</v>
      </c>
      <c r="C887" s="40"/>
      <c r="D887" s="24"/>
      <c r="E887" s="67"/>
      <c r="F887" s="47"/>
      <c r="G887" s="47"/>
      <c r="H887" s="82"/>
      <c r="I887" s="51">
        <f t="shared" si="13"/>
      </c>
    </row>
    <row r="888" spans="2:9" ht="12.75">
      <c r="B888" s="13">
        <v>885</v>
      </c>
      <c r="C888" s="40"/>
      <c r="D888" s="24"/>
      <c r="E888" s="67"/>
      <c r="F888" s="47"/>
      <c r="G888" s="47"/>
      <c r="H888" s="82"/>
      <c r="I888" s="51">
        <f t="shared" si="13"/>
      </c>
    </row>
    <row r="889" spans="2:9" ht="12.75">
      <c r="B889" s="13">
        <v>886</v>
      </c>
      <c r="C889" s="40"/>
      <c r="D889" s="24"/>
      <c r="E889" s="67"/>
      <c r="F889" s="47"/>
      <c r="G889" s="47"/>
      <c r="H889" s="82"/>
      <c r="I889" s="51">
        <f t="shared" si="13"/>
      </c>
    </row>
    <row r="890" spans="2:9" ht="12.75">
      <c r="B890" s="13">
        <v>887</v>
      </c>
      <c r="C890" s="40"/>
      <c r="D890" s="24"/>
      <c r="E890" s="67"/>
      <c r="F890" s="47"/>
      <c r="G890" s="47"/>
      <c r="H890" s="82"/>
      <c r="I890" s="51">
        <f t="shared" si="13"/>
      </c>
    </row>
    <row r="891" spans="2:9" ht="12.75">
      <c r="B891" s="13">
        <v>888</v>
      </c>
      <c r="C891" s="40"/>
      <c r="D891" s="24"/>
      <c r="E891" s="67"/>
      <c r="F891" s="47"/>
      <c r="G891" s="47"/>
      <c r="H891" s="82"/>
      <c r="I891" s="51">
        <f t="shared" si="13"/>
      </c>
    </row>
    <row r="892" spans="2:9" ht="12.75">
      <c r="B892" s="13">
        <v>889</v>
      </c>
      <c r="C892" s="40"/>
      <c r="D892" s="24"/>
      <c r="E892" s="67"/>
      <c r="F892" s="47"/>
      <c r="G892" s="47"/>
      <c r="H892" s="82"/>
      <c r="I892" s="51">
        <f t="shared" si="13"/>
      </c>
    </row>
    <row r="893" spans="2:9" ht="12.75">
      <c r="B893" s="13">
        <v>890</v>
      </c>
      <c r="C893" s="40"/>
      <c r="D893" s="24"/>
      <c r="E893" s="67"/>
      <c r="F893" s="47"/>
      <c r="G893" s="47"/>
      <c r="H893" s="82"/>
      <c r="I893" s="51">
        <f t="shared" si="13"/>
      </c>
    </row>
    <row r="894" spans="2:9" ht="12.75">
      <c r="B894" s="13">
        <v>891</v>
      </c>
      <c r="C894" s="40"/>
      <c r="D894" s="24"/>
      <c r="E894" s="67"/>
      <c r="F894" s="47"/>
      <c r="G894" s="47"/>
      <c r="H894" s="82"/>
      <c r="I894" s="51">
        <f t="shared" si="13"/>
      </c>
    </row>
    <row r="895" spans="2:9" ht="12.75">
      <c r="B895" s="13">
        <v>892</v>
      </c>
      <c r="C895" s="40"/>
      <c r="D895" s="24"/>
      <c r="E895" s="67"/>
      <c r="F895" s="47"/>
      <c r="G895" s="47"/>
      <c r="H895" s="82"/>
      <c r="I895" s="51">
        <f t="shared" si="13"/>
      </c>
    </row>
    <row r="896" spans="2:9" ht="12.75">
      <c r="B896" s="13">
        <v>893</v>
      </c>
      <c r="C896" s="40"/>
      <c r="D896" s="24"/>
      <c r="E896" s="67"/>
      <c r="F896" s="47"/>
      <c r="G896" s="47"/>
      <c r="H896" s="82"/>
      <c r="I896" s="51">
        <f t="shared" si="13"/>
      </c>
    </row>
    <row r="897" spans="2:9" ht="12.75">
      <c r="B897" s="13">
        <v>894</v>
      </c>
      <c r="C897" s="40"/>
      <c r="D897" s="24"/>
      <c r="E897" s="67"/>
      <c r="F897" s="47"/>
      <c r="G897" s="47"/>
      <c r="H897" s="82"/>
      <c r="I897" s="51">
        <f t="shared" si="13"/>
      </c>
    </row>
    <row r="898" spans="2:9" ht="12.75">
      <c r="B898" s="13">
        <v>895</v>
      </c>
      <c r="C898" s="40"/>
      <c r="D898" s="24"/>
      <c r="E898" s="67"/>
      <c r="F898" s="47"/>
      <c r="G898" s="47"/>
      <c r="H898" s="82"/>
      <c r="I898" s="51">
        <f t="shared" si="13"/>
      </c>
    </row>
    <row r="899" spans="2:9" ht="12.75">
      <c r="B899" s="13">
        <v>896</v>
      </c>
      <c r="C899" s="40"/>
      <c r="D899" s="24"/>
      <c r="E899" s="67"/>
      <c r="F899" s="47"/>
      <c r="G899" s="47"/>
      <c r="H899" s="82"/>
      <c r="I899" s="51">
        <f t="shared" si="13"/>
      </c>
    </row>
    <row r="900" spans="2:9" ht="12.75">
      <c r="B900" s="13">
        <v>897</v>
      </c>
      <c r="C900" s="40"/>
      <c r="D900" s="24"/>
      <c r="E900" s="67"/>
      <c r="F900" s="47"/>
      <c r="G900" s="47"/>
      <c r="H900" s="82"/>
      <c r="I900" s="51">
        <f t="shared" si="13"/>
      </c>
    </row>
    <row r="901" spans="2:9" ht="12.75">
      <c r="B901" s="13">
        <v>898</v>
      </c>
      <c r="C901" s="40"/>
      <c r="D901" s="24"/>
      <c r="E901" s="67"/>
      <c r="F901" s="47"/>
      <c r="G901" s="47"/>
      <c r="H901" s="82"/>
      <c r="I901" s="51">
        <f aca="true" t="shared" si="14" ref="I901:I964">IF(C901="Sunday",1,IF(C901="Monday",2,IF(C901="Tuesday",2,IF(C901="Wednesday",4,IF(C901="Thursday",5,IF(C901="Friday",6,IF(C901="Saturday",7,"")))))))</f>
      </c>
    </row>
    <row r="902" spans="2:9" ht="12.75">
      <c r="B902" s="13">
        <v>899</v>
      </c>
      <c r="C902" s="40"/>
      <c r="D902" s="24"/>
      <c r="E902" s="67"/>
      <c r="F902" s="47"/>
      <c r="G902" s="47"/>
      <c r="H902" s="82"/>
      <c r="I902" s="51">
        <f t="shared" si="14"/>
      </c>
    </row>
    <row r="903" spans="2:9" ht="12.75">
      <c r="B903" s="13">
        <v>900</v>
      </c>
      <c r="C903" s="40"/>
      <c r="D903" s="24"/>
      <c r="E903" s="67"/>
      <c r="F903" s="47"/>
      <c r="G903" s="47"/>
      <c r="H903" s="82"/>
      <c r="I903" s="51">
        <f t="shared" si="14"/>
      </c>
    </row>
    <row r="904" spans="2:9" ht="12.75">
      <c r="B904" s="13">
        <v>901</v>
      </c>
      <c r="C904" s="40"/>
      <c r="D904" s="24"/>
      <c r="E904" s="67"/>
      <c r="F904" s="47"/>
      <c r="G904" s="47"/>
      <c r="H904" s="82"/>
      <c r="I904" s="51">
        <f t="shared" si="14"/>
      </c>
    </row>
    <row r="905" spans="2:9" ht="12.75">
      <c r="B905" s="13">
        <v>902</v>
      </c>
      <c r="C905" s="40"/>
      <c r="D905" s="24"/>
      <c r="E905" s="67"/>
      <c r="F905" s="47"/>
      <c r="G905" s="47"/>
      <c r="H905" s="82"/>
      <c r="I905" s="51">
        <f t="shared" si="14"/>
      </c>
    </row>
    <row r="906" spans="2:9" ht="12.75">
      <c r="B906" s="13">
        <v>903</v>
      </c>
      <c r="C906" s="40"/>
      <c r="D906" s="24"/>
      <c r="E906" s="67"/>
      <c r="F906" s="47"/>
      <c r="G906" s="47"/>
      <c r="H906" s="82"/>
      <c r="I906" s="51">
        <f t="shared" si="14"/>
      </c>
    </row>
    <row r="907" spans="2:9" ht="12.75">
      <c r="B907" s="13">
        <v>904</v>
      </c>
      <c r="C907" s="40"/>
      <c r="D907" s="24"/>
      <c r="E907" s="67"/>
      <c r="F907" s="47"/>
      <c r="G907" s="47"/>
      <c r="H907" s="82"/>
      <c r="I907" s="51">
        <f t="shared" si="14"/>
      </c>
    </row>
    <row r="908" spans="2:9" ht="12.75">
      <c r="B908" s="13">
        <v>905</v>
      </c>
      <c r="C908" s="40"/>
      <c r="D908" s="24"/>
      <c r="E908" s="67"/>
      <c r="F908" s="47"/>
      <c r="G908" s="47"/>
      <c r="H908" s="82"/>
      <c r="I908" s="51">
        <f t="shared" si="14"/>
      </c>
    </row>
    <row r="909" spans="2:9" ht="12.75">
      <c r="B909" s="13">
        <v>906</v>
      </c>
      <c r="C909" s="40"/>
      <c r="D909" s="24"/>
      <c r="E909" s="67"/>
      <c r="F909" s="47"/>
      <c r="G909" s="47"/>
      <c r="H909" s="82"/>
      <c r="I909" s="51">
        <f t="shared" si="14"/>
      </c>
    </row>
    <row r="910" spans="2:9" ht="12.75">
      <c r="B910" s="13">
        <v>907</v>
      </c>
      <c r="C910" s="40"/>
      <c r="D910" s="24"/>
      <c r="E910" s="67"/>
      <c r="F910" s="47"/>
      <c r="G910" s="47"/>
      <c r="H910" s="82"/>
      <c r="I910" s="51">
        <f t="shared" si="14"/>
      </c>
    </row>
    <row r="911" spans="2:9" ht="12.75">
      <c r="B911" s="13">
        <v>908</v>
      </c>
      <c r="C911" s="40"/>
      <c r="D911" s="24"/>
      <c r="E911" s="67"/>
      <c r="F911" s="47"/>
      <c r="G911" s="47"/>
      <c r="H911" s="82"/>
      <c r="I911" s="51">
        <f t="shared" si="14"/>
      </c>
    </row>
    <row r="912" spans="2:9" ht="12.75">
      <c r="B912" s="13">
        <v>909</v>
      </c>
      <c r="C912" s="40"/>
      <c r="D912" s="24"/>
      <c r="E912" s="67"/>
      <c r="F912" s="47"/>
      <c r="G912" s="47"/>
      <c r="H912" s="82"/>
      <c r="I912" s="51">
        <f t="shared" si="14"/>
      </c>
    </row>
    <row r="913" spans="2:9" ht="12.75">
      <c r="B913" s="13">
        <v>910</v>
      </c>
      <c r="C913" s="40"/>
      <c r="D913" s="24"/>
      <c r="E913" s="67"/>
      <c r="F913" s="47"/>
      <c r="G913" s="47"/>
      <c r="H913" s="82"/>
      <c r="I913" s="51">
        <f t="shared" si="14"/>
      </c>
    </row>
    <row r="914" spans="2:9" ht="12.75">
      <c r="B914" s="13">
        <v>911</v>
      </c>
      <c r="C914" s="40"/>
      <c r="D914" s="24"/>
      <c r="E914" s="67"/>
      <c r="F914" s="47"/>
      <c r="G914" s="47"/>
      <c r="H914" s="82"/>
      <c r="I914" s="51">
        <f t="shared" si="14"/>
      </c>
    </row>
    <row r="915" spans="2:9" ht="12.75">
      <c r="B915" s="13">
        <v>912</v>
      </c>
      <c r="C915" s="40"/>
      <c r="D915" s="24"/>
      <c r="E915" s="67"/>
      <c r="F915" s="47"/>
      <c r="G915" s="47"/>
      <c r="H915" s="82"/>
      <c r="I915" s="51">
        <f t="shared" si="14"/>
      </c>
    </row>
    <row r="916" spans="2:9" ht="12.75">
      <c r="B916" s="13">
        <v>913</v>
      </c>
      <c r="C916" s="40"/>
      <c r="D916" s="24"/>
      <c r="E916" s="67"/>
      <c r="F916" s="47"/>
      <c r="G916" s="47"/>
      <c r="H916" s="82"/>
      <c r="I916" s="51">
        <f t="shared" si="14"/>
      </c>
    </row>
    <row r="917" spans="2:9" ht="12.75">
      <c r="B917" s="13">
        <v>914</v>
      </c>
      <c r="C917" s="40"/>
      <c r="D917" s="24"/>
      <c r="E917" s="67"/>
      <c r="F917" s="47"/>
      <c r="G917" s="47"/>
      <c r="H917" s="82"/>
      <c r="I917" s="51">
        <f t="shared" si="14"/>
      </c>
    </row>
    <row r="918" spans="2:9" ht="12.75">
      <c r="B918" s="13">
        <v>915</v>
      </c>
      <c r="C918" s="40"/>
      <c r="D918" s="24"/>
      <c r="E918" s="67"/>
      <c r="F918" s="47"/>
      <c r="G918" s="47"/>
      <c r="H918" s="82"/>
      <c r="I918" s="51">
        <f t="shared" si="14"/>
      </c>
    </row>
    <row r="919" spans="2:9" ht="12.75">
      <c r="B919" s="13">
        <v>916</v>
      </c>
      <c r="C919" s="40"/>
      <c r="D919" s="24"/>
      <c r="E919" s="67"/>
      <c r="F919" s="47"/>
      <c r="G919" s="47"/>
      <c r="H919" s="82"/>
      <c r="I919" s="51">
        <f t="shared" si="14"/>
      </c>
    </row>
    <row r="920" spans="2:9" ht="12.75">
      <c r="B920" s="13">
        <v>917</v>
      </c>
      <c r="C920" s="40"/>
      <c r="D920" s="24"/>
      <c r="E920" s="67"/>
      <c r="F920" s="47"/>
      <c r="G920" s="47"/>
      <c r="H920" s="82"/>
      <c r="I920" s="51">
        <f t="shared" si="14"/>
      </c>
    </row>
    <row r="921" spans="2:9" ht="12.75">
      <c r="B921" s="13">
        <v>918</v>
      </c>
      <c r="C921" s="40"/>
      <c r="D921" s="24"/>
      <c r="E921" s="67"/>
      <c r="F921" s="47"/>
      <c r="G921" s="47"/>
      <c r="H921" s="82"/>
      <c r="I921" s="51">
        <f t="shared" si="14"/>
      </c>
    </row>
    <row r="922" spans="2:9" ht="12.75">
      <c r="B922" s="13">
        <v>919</v>
      </c>
      <c r="C922" s="40"/>
      <c r="D922" s="24"/>
      <c r="E922" s="67"/>
      <c r="F922" s="47"/>
      <c r="G922" s="47"/>
      <c r="H922" s="82"/>
      <c r="I922" s="51">
        <f t="shared" si="14"/>
      </c>
    </row>
    <row r="923" spans="2:9" ht="12.75">
      <c r="B923" s="13">
        <v>920</v>
      </c>
      <c r="C923" s="40"/>
      <c r="D923" s="24"/>
      <c r="E923" s="67"/>
      <c r="F923" s="47"/>
      <c r="G923" s="47"/>
      <c r="H923" s="82"/>
      <c r="I923" s="51">
        <f t="shared" si="14"/>
      </c>
    </row>
    <row r="924" spans="2:9" ht="12.75">
      <c r="B924" s="13">
        <v>921</v>
      </c>
      <c r="C924" s="40"/>
      <c r="D924" s="24"/>
      <c r="E924" s="67"/>
      <c r="F924" s="47"/>
      <c r="G924" s="47"/>
      <c r="H924" s="82"/>
      <c r="I924" s="51">
        <f t="shared" si="14"/>
      </c>
    </row>
    <row r="925" spans="2:9" ht="12.75">
      <c r="B925" s="13">
        <v>922</v>
      </c>
      <c r="C925" s="40"/>
      <c r="D925" s="24"/>
      <c r="E925" s="67"/>
      <c r="F925" s="47"/>
      <c r="G925" s="47"/>
      <c r="H925" s="82"/>
      <c r="I925" s="51">
        <f t="shared" si="14"/>
      </c>
    </row>
    <row r="926" spans="2:9" ht="12.75">
      <c r="B926" s="13">
        <v>923</v>
      </c>
      <c r="C926" s="40"/>
      <c r="D926" s="24"/>
      <c r="E926" s="67"/>
      <c r="F926" s="47"/>
      <c r="G926" s="47"/>
      <c r="H926" s="82"/>
      <c r="I926" s="51">
        <f t="shared" si="14"/>
      </c>
    </row>
    <row r="927" spans="2:9" ht="12.75">
      <c r="B927" s="13">
        <v>924</v>
      </c>
      <c r="C927" s="40"/>
      <c r="D927" s="24"/>
      <c r="E927" s="67"/>
      <c r="F927" s="47"/>
      <c r="G927" s="47"/>
      <c r="H927" s="82"/>
      <c r="I927" s="51">
        <f t="shared" si="14"/>
      </c>
    </row>
    <row r="928" spans="2:9" ht="12.75">
      <c r="B928" s="13">
        <v>925</v>
      </c>
      <c r="C928" s="40"/>
      <c r="D928" s="24"/>
      <c r="E928" s="67"/>
      <c r="F928" s="47"/>
      <c r="G928" s="47"/>
      <c r="H928" s="82"/>
      <c r="I928" s="51">
        <f t="shared" si="14"/>
      </c>
    </row>
    <row r="929" spans="2:9" ht="12.75">
      <c r="B929" s="13">
        <v>926</v>
      </c>
      <c r="C929" s="40"/>
      <c r="D929" s="24"/>
      <c r="E929" s="67"/>
      <c r="F929" s="47"/>
      <c r="G929" s="47"/>
      <c r="H929" s="82"/>
      <c r="I929" s="51">
        <f t="shared" si="14"/>
      </c>
    </row>
    <row r="930" spans="2:9" ht="12.75">
      <c r="B930" s="13">
        <v>927</v>
      </c>
      <c r="C930" s="40"/>
      <c r="D930" s="24"/>
      <c r="E930" s="67"/>
      <c r="F930" s="47"/>
      <c r="G930" s="47"/>
      <c r="H930" s="82"/>
      <c r="I930" s="51">
        <f t="shared" si="14"/>
      </c>
    </row>
    <row r="931" spans="2:9" ht="12.75">
      <c r="B931" s="13">
        <v>928</v>
      </c>
      <c r="C931" s="40"/>
      <c r="D931" s="24"/>
      <c r="E931" s="67"/>
      <c r="F931" s="47"/>
      <c r="G931" s="47"/>
      <c r="H931" s="82"/>
      <c r="I931" s="51">
        <f t="shared" si="14"/>
      </c>
    </row>
    <row r="932" spans="2:9" ht="12.75">
      <c r="B932" s="13">
        <v>929</v>
      </c>
      <c r="C932" s="40"/>
      <c r="D932" s="24"/>
      <c r="E932" s="67"/>
      <c r="F932" s="47"/>
      <c r="G932" s="47"/>
      <c r="H932" s="82"/>
      <c r="I932" s="51">
        <f t="shared" si="14"/>
      </c>
    </row>
    <row r="933" spans="2:9" ht="12.75">
      <c r="B933" s="13">
        <v>930</v>
      </c>
      <c r="C933" s="40"/>
      <c r="D933" s="24"/>
      <c r="E933" s="67"/>
      <c r="F933" s="47"/>
      <c r="G933" s="47"/>
      <c r="H933" s="82"/>
      <c r="I933" s="51">
        <f t="shared" si="14"/>
      </c>
    </row>
    <row r="934" spans="2:9" ht="12.75">
      <c r="B934" s="13">
        <v>931</v>
      </c>
      <c r="C934" s="40"/>
      <c r="D934" s="24"/>
      <c r="E934" s="67"/>
      <c r="F934" s="47"/>
      <c r="G934" s="47"/>
      <c r="H934" s="82"/>
      <c r="I934" s="51">
        <f t="shared" si="14"/>
      </c>
    </row>
    <row r="935" spans="2:9" ht="12.75">
      <c r="B935" s="13">
        <v>932</v>
      </c>
      <c r="C935" s="40"/>
      <c r="D935" s="24"/>
      <c r="E935" s="67"/>
      <c r="F935" s="47"/>
      <c r="G935" s="47"/>
      <c r="H935" s="82"/>
      <c r="I935" s="51">
        <f t="shared" si="14"/>
      </c>
    </row>
    <row r="936" spans="2:9" ht="12.75">
      <c r="B936" s="13">
        <v>933</v>
      </c>
      <c r="C936" s="40"/>
      <c r="D936" s="24"/>
      <c r="E936" s="67"/>
      <c r="F936" s="47"/>
      <c r="G936" s="47"/>
      <c r="H936" s="82"/>
      <c r="I936" s="51">
        <f t="shared" si="14"/>
      </c>
    </row>
    <row r="937" spans="2:9" ht="12.75">
      <c r="B937" s="13">
        <v>934</v>
      </c>
      <c r="C937" s="40"/>
      <c r="D937" s="24"/>
      <c r="E937" s="67"/>
      <c r="F937" s="47"/>
      <c r="G937" s="47"/>
      <c r="H937" s="82"/>
      <c r="I937" s="51">
        <f t="shared" si="14"/>
      </c>
    </row>
    <row r="938" spans="2:9" ht="12.75">
      <c r="B938" s="13">
        <v>935</v>
      </c>
      <c r="C938" s="40"/>
      <c r="D938" s="24"/>
      <c r="E938" s="67"/>
      <c r="F938" s="47"/>
      <c r="G938" s="47"/>
      <c r="H938" s="82"/>
      <c r="I938" s="51">
        <f t="shared" si="14"/>
      </c>
    </row>
    <row r="939" spans="2:9" ht="12.75">
      <c r="B939" s="13">
        <v>936</v>
      </c>
      <c r="C939" s="40"/>
      <c r="D939" s="24"/>
      <c r="E939" s="67"/>
      <c r="F939" s="47"/>
      <c r="G939" s="47"/>
      <c r="H939" s="82"/>
      <c r="I939" s="51">
        <f t="shared" si="14"/>
      </c>
    </row>
    <row r="940" spans="2:9" ht="12.75">
      <c r="B940" s="13">
        <v>937</v>
      </c>
      <c r="C940" s="40"/>
      <c r="D940" s="24"/>
      <c r="E940" s="67"/>
      <c r="F940" s="47"/>
      <c r="G940" s="47"/>
      <c r="H940" s="82"/>
      <c r="I940" s="51">
        <f t="shared" si="14"/>
      </c>
    </row>
    <row r="941" spans="2:9" ht="12.75">
      <c r="B941" s="13">
        <v>938</v>
      </c>
      <c r="C941" s="40"/>
      <c r="D941" s="24"/>
      <c r="E941" s="67"/>
      <c r="F941" s="47"/>
      <c r="G941" s="47"/>
      <c r="H941" s="82"/>
      <c r="I941" s="51">
        <f t="shared" si="14"/>
      </c>
    </row>
    <row r="942" spans="2:9" ht="12.75">
      <c r="B942" s="13">
        <v>939</v>
      </c>
      <c r="C942" s="40"/>
      <c r="D942" s="24"/>
      <c r="E942" s="67"/>
      <c r="F942" s="47"/>
      <c r="G942" s="47"/>
      <c r="H942" s="82"/>
      <c r="I942" s="51">
        <f t="shared" si="14"/>
      </c>
    </row>
    <row r="943" spans="2:9" ht="12.75">
      <c r="B943" s="13">
        <v>940</v>
      </c>
      <c r="C943" s="40"/>
      <c r="D943" s="24"/>
      <c r="E943" s="67"/>
      <c r="F943" s="47"/>
      <c r="G943" s="47"/>
      <c r="H943" s="82"/>
      <c r="I943" s="51">
        <f t="shared" si="14"/>
      </c>
    </row>
    <row r="944" spans="2:9" ht="12.75">
      <c r="B944" s="13">
        <v>941</v>
      </c>
      <c r="C944" s="40"/>
      <c r="D944" s="24"/>
      <c r="E944" s="67"/>
      <c r="F944" s="47"/>
      <c r="G944" s="47"/>
      <c r="H944" s="82"/>
      <c r="I944" s="51">
        <f t="shared" si="14"/>
      </c>
    </row>
    <row r="945" spans="2:9" ht="12.75">
      <c r="B945" s="13">
        <v>942</v>
      </c>
      <c r="C945" s="40"/>
      <c r="D945" s="24"/>
      <c r="E945" s="67"/>
      <c r="F945" s="47"/>
      <c r="G945" s="47"/>
      <c r="H945" s="82"/>
      <c r="I945" s="51">
        <f t="shared" si="14"/>
      </c>
    </row>
    <row r="946" spans="2:9" ht="12.75">
      <c r="B946" s="13">
        <v>943</v>
      </c>
      <c r="C946" s="40"/>
      <c r="D946" s="24"/>
      <c r="E946" s="67"/>
      <c r="F946" s="47"/>
      <c r="G946" s="47"/>
      <c r="H946" s="82"/>
      <c r="I946" s="51">
        <f t="shared" si="14"/>
      </c>
    </row>
    <row r="947" spans="2:9" ht="12.75">
      <c r="B947" s="13">
        <v>944</v>
      </c>
      <c r="C947" s="40"/>
      <c r="D947" s="24"/>
      <c r="E947" s="67"/>
      <c r="F947" s="47"/>
      <c r="G947" s="47"/>
      <c r="H947" s="82"/>
      <c r="I947" s="51">
        <f t="shared" si="14"/>
      </c>
    </row>
    <row r="948" spans="2:9" ht="12.75">
      <c r="B948" s="13">
        <v>945</v>
      </c>
      <c r="C948" s="40"/>
      <c r="D948" s="24"/>
      <c r="E948" s="67"/>
      <c r="F948" s="47"/>
      <c r="G948" s="47"/>
      <c r="H948" s="82"/>
      <c r="I948" s="51">
        <f t="shared" si="14"/>
      </c>
    </row>
    <row r="949" spans="2:9" ht="12.75">
      <c r="B949" s="13">
        <v>946</v>
      </c>
      <c r="C949" s="40"/>
      <c r="D949" s="24"/>
      <c r="E949" s="67"/>
      <c r="F949" s="47"/>
      <c r="G949" s="47"/>
      <c r="H949" s="82"/>
      <c r="I949" s="51">
        <f t="shared" si="14"/>
      </c>
    </row>
    <row r="950" spans="2:9" ht="12.75">
      <c r="B950" s="13">
        <v>947</v>
      </c>
      <c r="C950" s="40"/>
      <c r="D950" s="24"/>
      <c r="E950" s="67"/>
      <c r="F950" s="47"/>
      <c r="G950" s="47"/>
      <c r="H950" s="82"/>
      <c r="I950" s="51">
        <f t="shared" si="14"/>
      </c>
    </row>
    <row r="951" spans="2:9" ht="12.75">
      <c r="B951" s="13">
        <v>948</v>
      </c>
      <c r="C951" s="40"/>
      <c r="D951" s="24"/>
      <c r="E951" s="67"/>
      <c r="F951" s="47"/>
      <c r="G951" s="47"/>
      <c r="H951" s="82"/>
      <c r="I951" s="51">
        <f t="shared" si="14"/>
      </c>
    </row>
    <row r="952" spans="2:9" ht="12.75">
      <c r="B952" s="13">
        <v>949</v>
      </c>
      <c r="C952" s="40"/>
      <c r="D952" s="24"/>
      <c r="E952" s="67"/>
      <c r="F952" s="47"/>
      <c r="G952" s="47"/>
      <c r="H952" s="82"/>
      <c r="I952" s="51">
        <f t="shared" si="14"/>
      </c>
    </row>
    <row r="953" spans="2:9" ht="12.75">
      <c r="B953" s="13">
        <v>950</v>
      </c>
      <c r="C953" s="40"/>
      <c r="D953" s="24"/>
      <c r="E953" s="67"/>
      <c r="F953" s="47"/>
      <c r="G953" s="47"/>
      <c r="H953" s="82"/>
      <c r="I953" s="51">
        <f t="shared" si="14"/>
      </c>
    </row>
    <row r="954" spans="2:9" ht="12.75">
      <c r="B954" s="13">
        <v>951</v>
      </c>
      <c r="C954" s="40"/>
      <c r="D954" s="24"/>
      <c r="E954" s="67"/>
      <c r="F954" s="47"/>
      <c r="G954" s="47"/>
      <c r="H954" s="82"/>
      <c r="I954" s="51">
        <f t="shared" si="14"/>
      </c>
    </row>
    <row r="955" spans="2:9" ht="12.75">
      <c r="B955" s="13">
        <v>952</v>
      </c>
      <c r="C955" s="40"/>
      <c r="D955" s="24"/>
      <c r="E955" s="67"/>
      <c r="F955" s="47"/>
      <c r="G955" s="47"/>
      <c r="H955" s="82"/>
      <c r="I955" s="51">
        <f t="shared" si="14"/>
      </c>
    </row>
    <row r="956" spans="2:9" ht="12.75">
      <c r="B956" s="13">
        <v>953</v>
      </c>
      <c r="C956" s="40"/>
      <c r="D956" s="24"/>
      <c r="E956" s="67"/>
      <c r="F956" s="47"/>
      <c r="G956" s="47"/>
      <c r="H956" s="82"/>
      <c r="I956" s="51">
        <f t="shared" si="14"/>
      </c>
    </row>
    <row r="957" spans="2:9" ht="12.75">
      <c r="B957" s="13">
        <v>954</v>
      </c>
      <c r="C957" s="40"/>
      <c r="D957" s="24"/>
      <c r="E957" s="67"/>
      <c r="F957" s="47"/>
      <c r="G957" s="47"/>
      <c r="H957" s="82"/>
      <c r="I957" s="51">
        <f t="shared" si="14"/>
      </c>
    </row>
    <row r="958" spans="2:9" ht="12.75">
      <c r="B958" s="13">
        <v>955</v>
      </c>
      <c r="C958" s="40"/>
      <c r="D958" s="24"/>
      <c r="E958" s="67"/>
      <c r="F958" s="47"/>
      <c r="G958" s="47"/>
      <c r="H958" s="82"/>
      <c r="I958" s="51">
        <f t="shared" si="14"/>
      </c>
    </row>
    <row r="959" spans="2:9" ht="12.75">
      <c r="B959" s="13">
        <v>956</v>
      </c>
      <c r="C959" s="40"/>
      <c r="D959" s="24"/>
      <c r="E959" s="67"/>
      <c r="F959" s="47"/>
      <c r="G959" s="47"/>
      <c r="H959" s="82"/>
      <c r="I959" s="51">
        <f t="shared" si="14"/>
      </c>
    </row>
    <row r="960" spans="2:9" ht="12.75">
      <c r="B960" s="13">
        <v>957</v>
      </c>
      <c r="C960" s="40"/>
      <c r="D960" s="24"/>
      <c r="E960" s="67"/>
      <c r="F960" s="47"/>
      <c r="G960" s="47"/>
      <c r="H960" s="82"/>
      <c r="I960" s="51">
        <f t="shared" si="14"/>
      </c>
    </row>
    <row r="961" spans="2:9" ht="12.75">
      <c r="B961" s="13">
        <v>958</v>
      </c>
      <c r="C961" s="40"/>
      <c r="D961" s="24"/>
      <c r="E961" s="67"/>
      <c r="F961" s="47"/>
      <c r="G961" s="47"/>
      <c r="H961" s="82"/>
      <c r="I961" s="51">
        <f t="shared" si="14"/>
      </c>
    </row>
    <row r="962" spans="2:9" ht="12.75">
      <c r="B962" s="13">
        <v>959</v>
      </c>
      <c r="C962" s="40"/>
      <c r="D962" s="24"/>
      <c r="E962" s="67"/>
      <c r="F962" s="47"/>
      <c r="G962" s="47"/>
      <c r="H962" s="82"/>
      <c r="I962" s="51">
        <f t="shared" si="14"/>
      </c>
    </row>
    <row r="963" spans="2:9" ht="12.75">
      <c r="B963" s="13">
        <v>960</v>
      </c>
      <c r="C963" s="40"/>
      <c r="D963" s="24"/>
      <c r="E963" s="67"/>
      <c r="F963" s="47"/>
      <c r="G963" s="47"/>
      <c r="H963" s="82"/>
      <c r="I963" s="51">
        <f t="shared" si="14"/>
      </c>
    </row>
    <row r="964" spans="2:9" ht="12.75">
      <c r="B964" s="13">
        <v>961</v>
      </c>
      <c r="C964" s="40"/>
      <c r="D964" s="24"/>
      <c r="E964" s="67"/>
      <c r="F964" s="47"/>
      <c r="G964" s="47"/>
      <c r="H964" s="82"/>
      <c r="I964" s="51">
        <f t="shared" si="14"/>
      </c>
    </row>
    <row r="965" spans="2:9" ht="12.75">
      <c r="B965" s="13">
        <v>962</v>
      </c>
      <c r="C965" s="40"/>
      <c r="D965" s="24"/>
      <c r="E965" s="67"/>
      <c r="F965" s="47"/>
      <c r="G965" s="47"/>
      <c r="H965" s="82"/>
      <c r="I965" s="51">
        <f aca="true" t="shared" si="15" ref="I965:I1001">IF(C965="Sunday",1,IF(C965="Monday",2,IF(C965="Tuesday",2,IF(C965="Wednesday",4,IF(C965="Thursday",5,IF(C965="Friday",6,IF(C965="Saturday",7,"")))))))</f>
      </c>
    </row>
    <row r="966" spans="2:9" ht="12.75">
      <c r="B966" s="13">
        <v>963</v>
      </c>
      <c r="C966" s="40"/>
      <c r="D966" s="24"/>
      <c r="E966" s="67"/>
      <c r="F966" s="47"/>
      <c r="G966" s="47"/>
      <c r="H966" s="82"/>
      <c r="I966" s="51">
        <f t="shared" si="15"/>
      </c>
    </row>
    <row r="967" spans="2:9" ht="12.75">
      <c r="B967" s="13">
        <v>964</v>
      </c>
      <c r="C967" s="40"/>
      <c r="D967" s="24"/>
      <c r="E967" s="67"/>
      <c r="F967" s="47"/>
      <c r="G967" s="47"/>
      <c r="H967" s="82"/>
      <c r="I967" s="51">
        <f t="shared" si="15"/>
      </c>
    </row>
    <row r="968" spans="2:9" ht="12.75">
      <c r="B968" s="13">
        <v>965</v>
      </c>
      <c r="C968" s="40"/>
      <c r="D968" s="24"/>
      <c r="E968" s="67"/>
      <c r="F968" s="47"/>
      <c r="G968" s="47"/>
      <c r="H968" s="82"/>
      <c r="I968" s="51">
        <f t="shared" si="15"/>
      </c>
    </row>
    <row r="969" spans="2:9" ht="12.75">
      <c r="B969" s="13">
        <v>966</v>
      </c>
      <c r="C969" s="40"/>
      <c r="D969" s="24"/>
      <c r="E969" s="67"/>
      <c r="F969" s="47"/>
      <c r="G969" s="47"/>
      <c r="H969" s="82"/>
      <c r="I969" s="51">
        <f t="shared" si="15"/>
      </c>
    </row>
    <row r="970" spans="2:9" ht="12.75">
      <c r="B970" s="13">
        <v>967</v>
      </c>
      <c r="C970" s="40"/>
      <c r="D970" s="24"/>
      <c r="E970" s="67"/>
      <c r="F970" s="47"/>
      <c r="G970" s="47"/>
      <c r="H970" s="82"/>
      <c r="I970" s="51">
        <f t="shared" si="15"/>
      </c>
    </row>
    <row r="971" spans="2:9" ht="12.75">
      <c r="B971" s="13">
        <v>968</v>
      </c>
      <c r="C971" s="40"/>
      <c r="D971" s="24"/>
      <c r="E971" s="67"/>
      <c r="F971" s="47"/>
      <c r="G971" s="47"/>
      <c r="H971" s="82"/>
      <c r="I971" s="51">
        <f t="shared" si="15"/>
      </c>
    </row>
    <row r="972" spans="2:9" ht="12.75">
      <c r="B972" s="13">
        <v>969</v>
      </c>
      <c r="C972" s="40"/>
      <c r="D972" s="24"/>
      <c r="E972" s="67"/>
      <c r="F972" s="47"/>
      <c r="G972" s="47"/>
      <c r="H972" s="82"/>
      <c r="I972" s="51">
        <f t="shared" si="15"/>
      </c>
    </row>
    <row r="973" spans="2:9" ht="12.75">
      <c r="B973" s="13">
        <v>970</v>
      </c>
      <c r="C973" s="40"/>
      <c r="D973" s="24"/>
      <c r="E973" s="67"/>
      <c r="F973" s="47"/>
      <c r="G973" s="47"/>
      <c r="H973" s="82"/>
      <c r="I973" s="51">
        <f t="shared" si="15"/>
      </c>
    </row>
    <row r="974" spans="2:9" ht="12.75">
      <c r="B974" s="13">
        <v>971</v>
      </c>
      <c r="C974" s="40"/>
      <c r="D974" s="24"/>
      <c r="E974" s="67"/>
      <c r="F974" s="47"/>
      <c r="G974" s="47"/>
      <c r="H974" s="82"/>
      <c r="I974" s="51">
        <f t="shared" si="15"/>
      </c>
    </row>
    <row r="975" spans="2:9" ht="12.75">
      <c r="B975" s="13">
        <v>972</v>
      </c>
      <c r="C975" s="40"/>
      <c r="D975" s="24"/>
      <c r="E975" s="67"/>
      <c r="F975" s="47"/>
      <c r="G975" s="47"/>
      <c r="H975" s="82"/>
      <c r="I975" s="51">
        <f t="shared" si="15"/>
      </c>
    </row>
    <row r="976" spans="2:9" ht="12.75">
      <c r="B976" s="13">
        <v>973</v>
      </c>
      <c r="C976" s="40"/>
      <c r="D976" s="24"/>
      <c r="E976" s="67"/>
      <c r="F976" s="47"/>
      <c r="G976" s="47"/>
      <c r="H976" s="82"/>
      <c r="I976" s="51">
        <f t="shared" si="15"/>
      </c>
    </row>
    <row r="977" spans="2:9" ht="12.75">
      <c r="B977" s="13">
        <v>974</v>
      </c>
      <c r="C977" s="40"/>
      <c r="D977" s="24"/>
      <c r="E977" s="67"/>
      <c r="F977" s="47"/>
      <c r="G977" s="47"/>
      <c r="H977" s="82"/>
      <c r="I977" s="51">
        <f t="shared" si="15"/>
      </c>
    </row>
    <row r="978" spans="2:9" ht="12.75">
      <c r="B978" s="13">
        <v>975</v>
      </c>
      <c r="C978" s="40"/>
      <c r="D978" s="24"/>
      <c r="E978" s="67"/>
      <c r="F978" s="47"/>
      <c r="G978" s="47"/>
      <c r="H978" s="82"/>
      <c r="I978" s="51">
        <f t="shared" si="15"/>
      </c>
    </row>
    <row r="979" spans="2:9" ht="12.75">
      <c r="B979" s="13">
        <v>976</v>
      </c>
      <c r="C979" s="40"/>
      <c r="D979" s="24"/>
      <c r="E979" s="67"/>
      <c r="F979" s="47"/>
      <c r="G979" s="47"/>
      <c r="H979" s="82"/>
      <c r="I979" s="51">
        <f t="shared" si="15"/>
      </c>
    </row>
    <row r="980" spans="2:9" ht="12.75">
      <c r="B980" s="13">
        <v>977</v>
      </c>
      <c r="C980" s="40"/>
      <c r="D980" s="24"/>
      <c r="E980" s="67"/>
      <c r="F980" s="47"/>
      <c r="G980" s="47"/>
      <c r="H980" s="82"/>
      <c r="I980" s="51">
        <f t="shared" si="15"/>
      </c>
    </row>
    <row r="981" spans="2:9" ht="12.75">
      <c r="B981" s="13">
        <v>978</v>
      </c>
      <c r="C981" s="40"/>
      <c r="D981" s="24"/>
      <c r="E981" s="67"/>
      <c r="F981" s="47"/>
      <c r="G981" s="47"/>
      <c r="H981" s="82"/>
      <c r="I981" s="51">
        <f t="shared" si="15"/>
      </c>
    </row>
    <row r="982" spans="2:9" ht="12.75">
      <c r="B982" s="13">
        <v>979</v>
      </c>
      <c r="C982" s="40"/>
      <c r="D982" s="24"/>
      <c r="E982" s="67"/>
      <c r="F982" s="47"/>
      <c r="G982" s="47"/>
      <c r="H982" s="82"/>
      <c r="I982" s="51">
        <f t="shared" si="15"/>
      </c>
    </row>
    <row r="983" spans="2:9" ht="12.75">
      <c r="B983" s="13">
        <v>980</v>
      </c>
      <c r="C983" s="40"/>
      <c r="D983" s="24"/>
      <c r="E983" s="67"/>
      <c r="F983" s="47"/>
      <c r="G983" s="47"/>
      <c r="H983" s="82"/>
      <c r="I983" s="51">
        <f t="shared" si="15"/>
      </c>
    </row>
    <row r="984" spans="2:9" ht="12.75">
      <c r="B984" s="13">
        <v>981</v>
      </c>
      <c r="C984" s="40"/>
      <c r="D984" s="24"/>
      <c r="E984" s="67"/>
      <c r="F984" s="47"/>
      <c r="G984" s="47"/>
      <c r="H984" s="82"/>
      <c r="I984" s="51">
        <f t="shared" si="15"/>
      </c>
    </row>
    <row r="985" spans="2:9" ht="12.75">
      <c r="B985" s="13">
        <v>982</v>
      </c>
      <c r="C985" s="40"/>
      <c r="D985" s="24"/>
      <c r="E985" s="67"/>
      <c r="F985" s="47"/>
      <c r="G985" s="47"/>
      <c r="H985" s="82"/>
      <c r="I985" s="51">
        <f t="shared" si="15"/>
      </c>
    </row>
    <row r="986" spans="2:9" ht="12.75">
      <c r="B986" s="13">
        <v>983</v>
      </c>
      <c r="C986" s="40"/>
      <c r="D986" s="24"/>
      <c r="E986" s="67"/>
      <c r="F986" s="47"/>
      <c r="G986" s="47"/>
      <c r="H986" s="82"/>
      <c r="I986" s="51">
        <f t="shared" si="15"/>
      </c>
    </row>
    <row r="987" spans="2:9" ht="12.75">
      <c r="B987" s="13">
        <v>984</v>
      </c>
      <c r="C987" s="40"/>
      <c r="D987" s="24"/>
      <c r="E987" s="67"/>
      <c r="F987" s="47"/>
      <c r="G987" s="47"/>
      <c r="H987" s="82"/>
      <c r="I987" s="51">
        <f t="shared" si="15"/>
      </c>
    </row>
    <row r="988" spans="2:9" ht="12.75">
      <c r="B988" s="13">
        <v>985</v>
      </c>
      <c r="C988" s="40"/>
      <c r="D988" s="24"/>
      <c r="E988" s="67"/>
      <c r="F988" s="47"/>
      <c r="G988" s="47"/>
      <c r="H988" s="82"/>
      <c r="I988" s="51">
        <f t="shared" si="15"/>
      </c>
    </row>
    <row r="989" spans="2:9" ht="12.75">
      <c r="B989" s="13">
        <v>986</v>
      </c>
      <c r="C989" s="40"/>
      <c r="D989" s="24"/>
      <c r="E989" s="67"/>
      <c r="F989" s="47"/>
      <c r="G989" s="47"/>
      <c r="H989" s="82"/>
      <c r="I989" s="51">
        <f t="shared" si="15"/>
      </c>
    </row>
    <row r="990" spans="2:9" ht="12.75">
      <c r="B990" s="13">
        <v>987</v>
      </c>
      <c r="C990" s="40"/>
      <c r="D990" s="24"/>
      <c r="E990" s="67"/>
      <c r="F990" s="47"/>
      <c r="G990" s="47"/>
      <c r="H990" s="82"/>
      <c r="I990" s="51">
        <f t="shared" si="15"/>
      </c>
    </row>
    <row r="991" spans="2:9" ht="12.75">
      <c r="B991" s="13">
        <v>988</v>
      </c>
      <c r="C991" s="40"/>
      <c r="D991" s="24"/>
      <c r="E991" s="67"/>
      <c r="F991" s="47"/>
      <c r="G991" s="47"/>
      <c r="H991" s="82"/>
      <c r="I991" s="51">
        <f t="shared" si="15"/>
      </c>
    </row>
    <row r="992" spans="2:9" ht="12.75">
      <c r="B992" s="13">
        <v>989</v>
      </c>
      <c r="C992" s="40"/>
      <c r="D992" s="24"/>
      <c r="E992" s="67"/>
      <c r="F992" s="47"/>
      <c r="G992" s="47"/>
      <c r="H992" s="82"/>
      <c r="I992" s="51">
        <f t="shared" si="15"/>
      </c>
    </row>
    <row r="993" spans="2:9" ht="12.75">
      <c r="B993" s="13">
        <v>990</v>
      </c>
      <c r="C993" s="40"/>
      <c r="D993" s="24"/>
      <c r="E993" s="67"/>
      <c r="F993" s="47"/>
      <c r="G993" s="47"/>
      <c r="H993" s="82"/>
      <c r="I993" s="51">
        <f t="shared" si="15"/>
      </c>
    </row>
    <row r="994" spans="2:9" ht="12.75">
      <c r="B994" s="13">
        <v>991</v>
      </c>
      <c r="C994" s="40"/>
      <c r="D994" s="24"/>
      <c r="E994" s="67"/>
      <c r="F994" s="47"/>
      <c r="G994" s="47"/>
      <c r="H994" s="82"/>
      <c r="I994" s="51">
        <f t="shared" si="15"/>
      </c>
    </row>
    <row r="995" spans="2:9" ht="12.75">
      <c r="B995" s="13">
        <v>992</v>
      </c>
      <c r="C995" s="40"/>
      <c r="D995" s="24"/>
      <c r="E995" s="67"/>
      <c r="F995" s="47"/>
      <c r="G995" s="47"/>
      <c r="H995" s="82"/>
      <c r="I995" s="51">
        <f t="shared" si="15"/>
      </c>
    </row>
    <row r="996" spans="2:9" ht="12.75">
      <c r="B996" s="13">
        <v>993</v>
      </c>
      <c r="C996" s="40"/>
      <c r="D996" s="24"/>
      <c r="E996" s="67"/>
      <c r="F996" s="47"/>
      <c r="G996" s="47"/>
      <c r="H996" s="82"/>
      <c r="I996" s="51">
        <f t="shared" si="15"/>
      </c>
    </row>
    <row r="997" spans="2:9" ht="12.75">
      <c r="B997" s="13">
        <v>994</v>
      </c>
      <c r="C997" s="40"/>
      <c r="D997" s="24"/>
      <c r="E997" s="67"/>
      <c r="F997" s="47"/>
      <c r="G997" s="47"/>
      <c r="H997" s="82"/>
      <c r="I997" s="51">
        <f t="shared" si="15"/>
      </c>
    </row>
    <row r="998" spans="2:9" ht="12.75">
      <c r="B998" s="13">
        <v>995</v>
      </c>
      <c r="C998" s="40"/>
      <c r="D998" s="24"/>
      <c r="E998" s="67"/>
      <c r="F998" s="47"/>
      <c r="G998" s="47"/>
      <c r="H998" s="82"/>
      <c r="I998" s="51">
        <f t="shared" si="15"/>
      </c>
    </row>
    <row r="999" spans="2:9" ht="12.75">
      <c r="B999" s="13">
        <v>996</v>
      </c>
      <c r="C999" s="40"/>
      <c r="D999" s="24"/>
      <c r="E999" s="67"/>
      <c r="F999" s="47"/>
      <c r="G999" s="47"/>
      <c r="H999" s="82"/>
      <c r="I999" s="51">
        <f t="shared" si="15"/>
      </c>
    </row>
    <row r="1000" spans="2:9" ht="12.75">
      <c r="B1000" s="13">
        <v>997</v>
      </c>
      <c r="C1000" s="40"/>
      <c r="D1000" s="24"/>
      <c r="E1000" s="67"/>
      <c r="F1000" s="47"/>
      <c r="G1000" s="47"/>
      <c r="H1000" s="82"/>
      <c r="I1000" s="51">
        <f t="shared" si="15"/>
      </c>
    </row>
    <row r="1001" spans="2:9" ht="12.75">
      <c r="B1001" s="13">
        <v>998</v>
      </c>
      <c r="C1001" s="40"/>
      <c r="D1001" s="24"/>
      <c r="E1001" s="67"/>
      <c r="F1001" s="47"/>
      <c r="G1001" s="47"/>
      <c r="H1001" s="82"/>
      <c r="I1001" s="51">
        <f t="shared" si="15"/>
      </c>
    </row>
  </sheetData>
  <mergeCells count="4">
    <mergeCell ref="K2:L2"/>
    <mergeCell ref="C2:E2"/>
    <mergeCell ref="F2:H2"/>
    <mergeCell ref="B2:B3"/>
  </mergeCells>
  <dataValidations count="2">
    <dataValidation type="list" allowBlank="1" showInputMessage="1" showErrorMessage="1" sqref="C4:C1001">
      <formula1>"Monday, Tuesday, Wednesday, Thursday, Friday, Saturday"</formula1>
    </dataValidation>
    <dataValidation type="list" allowBlank="1" showInputMessage="1" showErrorMessage="1" sqref="D4:D1001">
      <formula1>"1,2,3,4,5,6,7,8,9,10,11,12,13,14,15,16,17,18,19,20,21,22,23,24,25,26,27,28,29,30,31"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2009-10-18T15:08:32Z</cp:lastPrinted>
  <dcterms:created xsi:type="dcterms:W3CDTF">2009-04-19T13:01:12Z</dcterms:created>
  <dcterms:modified xsi:type="dcterms:W3CDTF">2009-10-24T10:33:41Z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