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tk2offfsm03\fileshares\TemplateGallery\Source Depot\Templates\en-us\Excel\"/>
    </mc:Choice>
  </mc:AlternateContent>
  <bookViews>
    <workbookView xWindow="0" yWindow="0" windowWidth="20490" windowHeight="7515"/>
  </bookViews>
  <sheets>
    <sheet name="Assignment Schedule" sheetId="1" r:id="rId1"/>
    <sheet name="Assignment Details" sheetId="3" r:id="rId2"/>
  </sheets>
  <definedNames>
    <definedName name="DateCheck">'Assignment Schedule'!$C$5*IF('Assignment Schedule'!$D$5="WEEKS",7,IF('Assignment Schedule'!$D$5="DAYS",1,30))</definedName>
    <definedName name="HighlightRule">IF('Assignment Schedule'!$D$5="No Highlight",FALSE,TRUE)</definedName>
    <definedName name="_xlnm.Print_Area" localSheetId="1">'Assignment Details'!$A:$H</definedName>
    <definedName name="_xlnm.Print_Titles" localSheetId="1">'Assignment Details'!$4:$4</definedName>
    <definedName name="_xlnm.Print_Titles" localSheetId="0">'Assignment Schedule'!$7:$7</definedName>
    <definedName name="Slicer_Assignment">#N/A</definedName>
    <definedName name="Slicer_Course">#N/A</definedName>
    <definedName name="Slicer_Due_on">#N/A</definedName>
    <definedName name="Slicer_Progress">#N/A</definedName>
    <definedName name="Slicer_Started_on">#N/A</definedName>
  </definedNames>
  <calcPr calcId="162912"/>
  <pivotCaches>
    <pivotCache cacheId="1518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  <x14:slicerCache r:id="rId7"/>
        <x14:slicerCache r:id="rId8"/>
      </x14:slicerCaches>
    </ext>
    <ext xmlns:x14="http://schemas.microsoft.com/office/spreadsheetml/2009/9/main" uri="{79F54976-1DA5-4618-B147-4CDE4B953A38}">
      <x14:workbookPr/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4" i="1"/>
  <c r="F13" i="1"/>
  <c r="F12" i="1"/>
  <c r="F11" i="1"/>
  <c r="F10" i="1"/>
  <c r="F9" i="1"/>
  <c r="F8" i="1"/>
  <c r="E19" i="1"/>
  <c r="E18" i="1"/>
  <c r="E17" i="1"/>
  <c r="E16" i="1"/>
  <c r="E15" i="1"/>
  <c r="E14" i="1"/>
  <c r="E13" i="1"/>
  <c r="E12" i="1"/>
  <c r="E11" i="1"/>
  <c r="E10" i="1"/>
  <c r="E9" i="1"/>
  <c r="E8" i="1"/>
  <c r="G8" i="1"/>
  <c r="G9" i="1"/>
  <c r="G10" i="1"/>
  <c r="G11" i="1"/>
  <c r="G12" i="1"/>
  <c r="G13" i="1"/>
  <c r="G14" i="1"/>
  <c r="G15" i="1"/>
  <c r="G16" i="1"/>
  <c r="G17" i="1"/>
  <c r="G18" i="1"/>
  <c r="G19" i="1"/>
</calcChain>
</file>

<file path=xl/sharedStrings.xml><?xml version="1.0" encoding="utf-8"?>
<sst xmlns="http://schemas.openxmlformats.org/spreadsheetml/2006/main" count="83" uniqueCount="37">
  <si>
    <t>ASSIGNMENT SCHEDULE</t>
  </si>
  <si>
    <t>ASSIGNMENT DETAILS &gt;</t>
  </si>
  <si>
    <t>COMPLETION COLOR BAR LEGEND</t>
  </si>
  <si>
    <t>&gt; = 0%</t>
  </si>
  <si>
    <t>&lt; 40% = &gt;</t>
  </si>
  <si>
    <t xml:space="preserve">SELECT CRITERIA FOR ASSIGNMENTS DUE WITHIN: </t>
  </si>
  <si>
    <t>DAYS</t>
  </si>
  <si>
    <t>Assignment</t>
  </si>
  <si>
    <t>Course</t>
  </si>
  <si>
    <t>Instructor</t>
  </si>
  <si>
    <t>Started on</t>
  </si>
  <si>
    <t>Due on</t>
  </si>
  <si>
    <t>Progress</t>
  </si>
  <si>
    <t>Percent</t>
  </si>
  <si>
    <t>Project 1</t>
  </si>
  <si>
    <t>Paramedic 1</t>
  </si>
  <si>
    <t>Arno Harteveld</t>
  </si>
  <si>
    <t>Project 2</t>
  </si>
  <si>
    <t>Darren Parker</t>
  </si>
  <si>
    <t>Project 3</t>
  </si>
  <si>
    <t>Project 4</t>
  </si>
  <si>
    <t>Wei Yu</t>
  </si>
  <si>
    <t>Project 5</t>
  </si>
  <si>
    <t>Project 6</t>
  </si>
  <si>
    <t>Project 7</t>
  </si>
  <si>
    <t>Project 8</t>
  </si>
  <si>
    <t>Ken Myer</t>
  </si>
  <si>
    <t>Project 9</t>
  </si>
  <si>
    <t>Project 10</t>
  </si>
  <si>
    <t>Paramedic 2</t>
  </si>
  <si>
    <t>Project 11</t>
  </si>
  <si>
    <t>Project 12</t>
  </si>
  <si>
    <t>Paramedic 3</t>
  </si>
  <si>
    <t>ASSIGNMENT DETAILS</t>
  </si>
  <si>
    <t>&lt; ASSIGNMENT SCHEDULE</t>
  </si>
  <si>
    <t xml:space="preserve">To update this data, right-click the PivotTable and then select Refresh.
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</si>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</sst>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0"/>
      <name val="Calibri"/>
      <family val="2"/>
      <scheme val="major"/>
    </font>
    <font>
      <b/>
      <sz val="8"/>
      <color theme="1"/>
      <name val="Calibri"/>
      <family val="2"/>
      <scheme val="minor"/>
    </font>
    <font>
      <b/>
      <sz val="28"/>
      <color theme="0"/>
      <name val="Calibri"/>
      <family val="2"/>
      <scheme val="major"/>
    </font>
    <font>
      <sz val="10"/>
      <color theme="1"/>
      <name val="Calibri"/>
      <family val="2"/>
      <scheme val="major"/>
    </font>
    <font>
      <sz val="9"/>
      <color theme="0"/>
      <name val="Calibri"/>
      <family val="2"/>
      <scheme val="minor"/>
    </font>
    <font>
      <b/>
      <sz val="10"/>
      <color theme="1" tint="0.249977111117893"/>
      <name val="Calibri"/>
      <family val="2"/>
      <scheme val="maj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3" tint="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0"/>
      <color theme="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24994659260841701"/>
        <bgColor indexed="64"/>
      </patternFill>
    </fill>
  </fills>
  <borders count="4">
    <border>
      <left/>
      <right/>
      <top/>
      <bottom/>
      <diagonal/>
    </border>
    <border>
      <left style="double">
        <color theme="2" tint="-0.499984740745262"/>
      </left>
      <right style="double">
        <color theme="2" tint="-0.499984740745262"/>
      </right>
      <top style="double">
        <color theme="2" tint="-0.499984740745262"/>
      </top>
      <bottom style="double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>
      <alignment horizontal="left" vertical="center"/>
    </xf>
    <xf numFmtId="9" fontId="2" fillId="0" borderId="0" applyFont="0" applyFill="0" applyBorder="0" applyAlignment="0" applyProtection="0"/>
    <xf numFmtId="0" fontId="5" fillId="8" borderId="0" applyNumberFormat="0" applyBorder="0" applyAlignment="0" applyProtection="0"/>
    <xf numFmtId="0" fontId="11" fillId="3" borderId="1" applyNumberFormat="0" applyAlignment="0" applyProtection="0"/>
    <xf numFmtId="0" fontId="14" fillId="0" borderId="0" applyNumberFormat="0" applyFill="0" applyBorder="0" applyAlignment="0" applyProtection="0">
      <alignment horizontal="left" vertical="center"/>
    </xf>
  </cellStyleXfs>
  <cellXfs count="53">
    <xf numFmtId="0" fontId="0" fillId="0" borderId="0" xfId="0">
      <alignment horizontal="left" vertical="center"/>
    </xf>
    <xf numFmtId="0" fontId="0" fillId="2" borderId="0" xfId="0" applyFill="1">
      <alignment horizontal="left" vertical="center"/>
    </xf>
    <xf numFmtId="0" fontId="5" fillId="2" borderId="0" xfId="2" applyFill="1"/>
    <xf numFmtId="0" fontId="5" fillId="2" borderId="0" xfId="2" applyFont="1" applyFill="1" applyAlignment="1">
      <alignment horizontal="left" vertical="top"/>
    </xf>
    <xf numFmtId="14" fontId="0" fillId="0" borderId="0" xfId="0" applyNumberFormat="1" applyFont="1" applyAlignment="1">
      <alignment horizontal="center" vertical="center" wrapText="1"/>
    </xf>
    <xf numFmtId="9" fontId="0" fillId="0" borderId="0" xfId="0" applyNumberFormat="1" applyFont="1" applyAlignment="1">
      <alignment horizontal="center" vertical="center" wrapText="1"/>
    </xf>
    <xf numFmtId="0" fontId="7" fillId="2" borderId="0" xfId="2" applyFont="1" applyFill="1"/>
    <xf numFmtId="0" fontId="0" fillId="0" borderId="0" xfId="0" applyAlignment="1">
      <alignment wrapText="1"/>
    </xf>
    <xf numFmtId="0" fontId="3" fillId="2" borderId="0" xfId="2" applyFont="1" applyFill="1" applyAlignment="1">
      <alignment horizontal="left" vertical="center"/>
    </xf>
    <xf numFmtId="0" fontId="5" fillId="2" borderId="0" xfId="2" applyFill="1" applyAlignment="1"/>
    <xf numFmtId="0" fontId="6" fillId="0" borderId="0" xfId="0" applyFont="1" applyFill="1" applyBorder="1" applyAlignment="1">
      <alignment vertical="center"/>
    </xf>
    <xf numFmtId="0" fontId="9" fillId="0" borderId="0" xfId="0" applyFont="1">
      <alignment horizontal="left" vertical="center"/>
    </xf>
    <xf numFmtId="0" fontId="0" fillId="0" borderId="0" xfId="0" pivotButton="1" applyFont="1" applyAlignment="1">
      <alignment horizontal="center" vertical="center"/>
    </xf>
    <xf numFmtId="0" fontId="0" fillId="0" borderId="0" xfId="0" pivotButton="1" applyFont="1" applyAlignment="1">
      <alignment horizontal="center" vertical="center" wrapText="1"/>
    </xf>
    <xf numFmtId="0" fontId="10" fillId="0" borderId="0" xfId="0" applyFont="1">
      <alignment horizontal="left" vertical="center"/>
    </xf>
    <xf numFmtId="0" fontId="0" fillId="2" borderId="0" xfId="0" applyFont="1" applyFill="1">
      <alignment horizontal="left" vertical="center"/>
    </xf>
    <xf numFmtId="0" fontId="0" fillId="0" borderId="0" xfId="0" applyFont="1">
      <alignment horizontal="left" vertical="center"/>
    </xf>
    <xf numFmtId="0" fontId="5" fillId="2" borderId="0" xfId="2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Font="1" applyFill="1" applyBorder="1" applyAlignment="1">
      <alignment vertical="center" wrapText="1"/>
    </xf>
    <xf numFmtId="14" fontId="0" fillId="0" borderId="0" xfId="0" applyNumberFormat="1" applyFont="1" applyFill="1" applyBorder="1" applyAlignment="1">
      <alignment horizontal="left" vertical="center"/>
    </xf>
    <xf numFmtId="9" fontId="0" fillId="0" borderId="0" xfId="1" applyFont="1" applyFill="1" applyBorder="1" applyAlignment="1">
      <alignment vertical="center"/>
    </xf>
    <xf numFmtId="9" fontId="0" fillId="0" borderId="0" xfId="1" applyNumberFormat="1" applyFont="1" applyFill="1" applyBorder="1" applyAlignment="1">
      <alignment horizontal="right" vertical="center"/>
    </xf>
    <xf numFmtId="0" fontId="13" fillId="2" borderId="0" xfId="0" applyFont="1" applyFill="1">
      <alignment horizontal="left" vertical="center"/>
    </xf>
    <xf numFmtId="9" fontId="12" fillId="6" borderId="0" xfId="0" applyNumberFormat="1" applyFont="1" applyFill="1" applyAlignment="1">
      <alignment horizontal="center" vertical="center"/>
    </xf>
    <xf numFmtId="9" fontId="12" fillId="4" borderId="0" xfId="0" applyNumberFormat="1" applyFont="1" applyFill="1" applyAlignment="1">
      <alignment horizontal="center" vertical="center"/>
    </xf>
    <xf numFmtId="0" fontId="12" fillId="2" borderId="0" xfId="4" applyFont="1" applyFill="1" applyAlignment="1">
      <alignment vertical="center"/>
    </xf>
    <xf numFmtId="9" fontId="12" fillId="2" borderId="0" xfId="0" applyNumberFormat="1" applyFont="1" applyFill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1" fillId="7" borderId="2" xfId="3" applyFont="1" applyFill="1" applyBorder="1" applyAlignment="1">
      <alignment horizontal="center" vertical="center"/>
    </xf>
    <xf numFmtId="0" fontId="12" fillId="2" borderId="0" xfId="4" applyFont="1" applyFill="1" applyAlignment="1">
      <alignment horizontal="right" vertical="center" indent="1"/>
    </xf>
    <xf numFmtId="14" fontId="0" fillId="0" borderId="0" xfId="0" applyNumberFormat="1">
      <alignment horizontal="left" vertical="center"/>
    </xf>
    <xf numFmtId="0" fontId="0" fillId="0" borderId="0" xfId="0" applyNumberFormat="1">
      <alignment horizontal="left" vertical="center"/>
    </xf>
    <xf numFmtId="0" fontId="4" fillId="0" borderId="0" xfId="0" applyNumberFormat="1" applyFont="1" applyBorder="1" applyAlignment="1"/>
    <xf numFmtId="0" fontId="6" fillId="0" borderId="0" xfId="0" applyNumberFormat="1" applyFont="1" applyFill="1" applyBorder="1" applyAlignment="1">
      <alignment vertical="center"/>
    </xf>
    <xf numFmtId="0" fontId="3" fillId="2" borderId="0" xfId="2" applyNumberFormat="1" applyFont="1" applyFill="1" applyAlignment="1">
      <alignment horizontal="left" vertical="center" wrapText="1"/>
    </xf>
    <xf numFmtId="0" fontId="5" fillId="2" borderId="0" xfId="2" applyNumberFormat="1" applyFill="1"/>
    <xf numFmtId="0" fontId="8" fillId="2" borderId="0" xfId="2" applyNumberFormat="1" applyFont="1" applyFill="1"/>
    <xf numFmtId="0" fontId="12" fillId="5" borderId="0" xfId="0" applyNumberFormat="1" applyFont="1" applyFill="1" applyAlignment="1">
      <alignment horizontal="center" vertical="center"/>
    </xf>
    <xf numFmtId="0" fontId="12" fillId="2" borderId="0" xfId="0" applyNumberFormat="1" applyFont="1" applyFill="1" applyAlignment="1">
      <alignment horizontal="center" vertical="center"/>
    </xf>
    <xf numFmtId="0" fontId="16" fillId="0" borderId="0" xfId="0" applyFont="1" applyFill="1" applyBorder="1" applyAlignment="1">
      <alignment vertical="center" wrapText="1"/>
    </xf>
    <xf numFmtId="14" fontId="16" fillId="0" borderId="0" xfId="0" applyNumberFormat="1" applyFont="1" applyFill="1" applyBorder="1" applyAlignment="1">
      <alignment horizontal="left" vertical="center"/>
    </xf>
    <xf numFmtId="9" fontId="16" fillId="0" borderId="0" xfId="1" applyFont="1" applyFill="1" applyBorder="1" applyAlignment="1">
      <alignment vertical="center"/>
    </xf>
    <xf numFmtId="9" fontId="16" fillId="0" borderId="0" xfId="1" applyNumberFormat="1" applyFont="1" applyFill="1" applyBorder="1" applyAlignment="1">
      <alignment horizontal="right" vertical="center"/>
    </xf>
    <xf numFmtId="0" fontId="5" fillId="8" borderId="0" xfId="2" applyAlignment="1">
      <alignment horizontal="left"/>
    </xf>
    <xf numFmtId="0" fontId="15" fillId="2" borderId="0" xfId="0" applyNumberFormat="1" applyFont="1" applyFill="1" applyAlignment="1">
      <alignment horizontal="right" vertical="center" indent="1"/>
    </xf>
    <xf numFmtId="0" fontId="0" fillId="0" borderId="0" xfId="0" applyFont="1" applyAlignment="1">
      <alignment horizontal="center" vertical="center" wrapText="1"/>
    </xf>
    <xf numFmtId="0" fontId="15" fillId="2" borderId="0" xfId="0" applyNumberFormat="1" applyFont="1" applyFill="1" applyAlignment="1">
      <alignment horizontal="right" vertical="center" indent="1"/>
    </xf>
    <xf numFmtId="0" fontId="12" fillId="2" borderId="0" xfId="4" applyFont="1" applyFill="1" applyAlignment="1">
      <alignment horizontal="right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</cellXfs>
  <cellStyles count="5">
    <cellStyle name="Check Cell" xfId="3" builtinId="23" customBuiltin="1"/>
    <cellStyle name="Hyperlink" xfId="4" builtinId="8"/>
    <cellStyle name="Normal" xfId="0" builtinId="0" customBuiltin="1"/>
    <cellStyle name="Percent" xfId="1" builtinId="5"/>
    <cellStyle name="Title" xfId="2" builtinId="15" customBuiltin="1"/>
  </cellStyles>
  <dxfs count="110"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3" formatCode="0%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m/d/yyyy"/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m/d/yyyy"/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ajor"/>
      </font>
      <alignment horizontal="general" vertical="center" textRotation="0" wrapText="0" indent="0" justifyLastLine="0" shrinkToFit="0" readingOrder="0"/>
    </dxf>
    <dxf>
      <font>
        <color theme="2" tint="-4.9989318521683403E-2"/>
      </font>
      <fill>
        <patternFill>
          <bgColor theme="2" tint="-4.9989318521683403E-2"/>
        </patternFill>
      </fill>
    </dxf>
    <dxf>
      <fill>
        <patternFill>
          <bgColor theme="7" tint="0.79998168889431442"/>
        </patternFill>
      </fill>
    </dxf>
    <dxf>
      <font>
        <b val="0"/>
        <i/>
        <color theme="0" tint="-0.499984740745262"/>
      </font>
    </dxf>
    <dxf>
      <font>
        <sz val="10"/>
      </font>
    </dxf>
    <dxf>
      <alignment wrapText="1" readingOrder="0"/>
    </dxf>
    <dxf>
      <alignment wrapText="1" readingOrder="0"/>
    </dxf>
    <dxf>
      <alignment horizontal="left" readingOrder="0"/>
    </dxf>
    <dxf>
      <alignment relativeIndent="1" readingOrder="0"/>
    </dxf>
    <dxf>
      <alignment horizontal="left" readingOrder="0"/>
    </dxf>
    <dxf>
      <alignment relativeIndent="1" readingOrder="0"/>
    </dxf>
    <dxf>
      <alignment horizontal="left" readingOrder="0"/>
    </dxf>
    <dxf>
      <alignment relativeIndent="1" readingOrder="0"/>
    </dxf>
    <dxf>
      <alignment horizontal="left" readingOrder="0"/>
    </dxf>
    <dxf>
      <alignment relativeIndent="1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indent="0" readingOrder="0"/>
    </dxf>
    <dxf>
      <alignment wrapTex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1"/>
          <bgColor theme="1"/>
        </patternFill>
      </fill>
    </dxf>
    <dxf>
      <font>
        <b/>
        <color theme="0"/>
      </font>
      <fill>
        <patternFill patternType="solid">
          <fgColor theme="1"/>
          <bgColor theme="1"/>
        </patternFill>
      </fill>
    </dxf>
    <dxf>
      <border>
        <top style="double">
          <color theme="1"/>
        </top>
      </border>
    </dxf>
    <dxf>
      <font>
        <b val="0"/>
        <i val="0"/>
        <color theme="0"/>
      </font>
      <fill>
        <patternFill patternType="solid">
          <fgColor theme="1"/>
          <bgColor theme="1" tint="0.24994659260841701"/>
        </patternFill>
      </fill>
    </dxf>
    <dxf>
      <font>
        <color theme="1"/>
      </font>
      <border>
        <bottom style="thin">
          <color theme="0" tint="-0.24994659260841701"/>
        </bottom>
        <horizontal style="thin">
          <color theme="0" tint="-0.24994659260841701"/>
        </horizontal>
      </border>
    </dxf>
    <dxf>
      <font>
        <b val="0"/>
        <i val="0"/>
        <sz val="10"/>
        <color theme="0"/>
        <name val="Calibri"/>
        <scheme val="major"/>
      </font>
      <fill>
        <patternFill>
          <bgColor theme="1" tint="0.24994659260841701"/>
        </patternFill>
      </fill>
      <border>
        <vertical/>
        <horizontal/>
      </border>
    </dxf>
    <dxf>
      <font>
        <b val="0"/>
        <i val="0"/>
        <sz val="10"/>
        <color theme="0"/>
      </font>
      <fill>
        <patternFill patternType="solid">
          <bgColor theme="0"/>
        </patternFill>
      </fill>
      <border>
        <vertical/>
        <horizontal/>
      </border>
    </dxf>
    <dxf>
      <font>
        <b val="0"/>
        <i val="0"/>
        <color theme="1" tint="0.24994659260841701"/>
      </font>
      <border>
        <vertical/>
        <horizontal/>
      </border>
    </dxf>
    <dxf>
      <font>
        <b val="0"/>
        <i val="0"/>
        <color theme="1" tint="0.24994659260841701"/>
      </font>
    </dxf>
    <dxf>
      <font>
        <b val="0"/>
        <i val="0"/>
        <color theme="1" tint="0.24994659260841701"/>
      </font>
      <border>
        <right style="thin">
          <color theme="0" tint="-0.24994659260841701"/>
        </right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color theme="1" tint="0.24994659260841701"/>
      </font>
      <border>
        <right style="thin">
          <color theme="0" tint="-0.24994659260841701"/>
        </right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color theme="1" tint="0.24994659260841701"/>
      </font>
      <border>
        <right style="thin">
          <color theme="0" tint="-0.24994659260841701"/>
        </right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color theme="1" tint="0.24994659260841701"/>
      </font>
      <border>
        <right style="thin">
          <color theme="0" tint="-0.24994659260841701"/>
        </right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color theme="1" tint="0.24994659260841701"/>
      </font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color theme="1" tint="0.24994659260841701"/>
      </font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color theme="1" tint="0.24994659260841701"/>
      </font>
      <fill>
        <patternFill patternType="solid">
          <fgColor theme="0"/>
          <bgColor theme="0"/>
        </patternFill>
      </fill>
      <border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color theme="0"/>
      </font>
      <fill>
        <patternFill>
          <bgColor theme="1" tint="0.24994659260841701"/>
        </patternFill>
      </fill>
    </dxf>
    <dxf>
      <font>
        <b val="0"/>
        <i val="0"/>
        <color theme="1" tint="0.24994659260841701"/>
      </font>
      <fill>
        <patternFill patternType="none">
          <bgColor auto="1"/>
        </patternFill>
      </fill>
      <border>
        <bottom style="thin">
          <color theme="0" tint="-0.24994659260841701"/>
        </bottom>
        <horizontal style="thin">
          <color theme="0" tint="-0.24994659260841701"/>
        </horizontal>
      </border>
    </dxf>
  </dxfs>
  <tableStyles count="3" defaultTableStyle="Assignment schedule" defaultPivotStyle="Assignment Detail">
    <tableStyle name="Assignment Detail" table="0" count="11">
      <tableStyleElement type="wholeTable" dxfId="109"/>
      <tableStyleElement type="headerRow" dxfId="108"/>
      <tableStyleElement type="totalRow" dxfId="107"/>
      <tableStyleElement type="firstRowStripe" dxfId="106"/>
      <tableStyleElement type="firstColumnStripe" dxfId="105"/>
      <tableStyleElement type="firstSubtotalRow" dxfId="104"/>
      <tableStyleElement type="secondSubtotalRow" dxfId="103"/>
      <tableStyleElement type="firstRowSubheading" dxfId="102"/>
      <tableStyleElement type="secondRowSubheading" dxfId="101"/>
      <tableStyleElement type="pageFieldLabels" dxfId="100"/>
      <tableStyleElement type="pageFieldValues" dxfId="99"/>
    </tableStyle>
    <tableStyle name="Assignment detail Slicer" pivot="0" table="0" count="10">
      <tableStyleElement type="wholeTable" dxfId="98"/>
      <tableStyleElement type="headerRow" dxfId="97"/>
    </tableStyle>
    <tableStyle name="Assignment schedule" pivot="0" count="6">
      <tableStyleElement type="wholeTable" dxfId="96"/>
      <tableStyleElement type="headerRow" dxfId="95"/>
      <tableStyleElement type="totalRow" dxfId="94"/>
      <tableStyleElement type="firstColumn" dxfId="93"/>
      <tableStyleElement type="lastColumn" dxfId="92"/>
      <tableStyleElement type="firstColumnStripe" dxfId="91"/>
    </tableStyle>
  </tableStyles>
  <colors>
    <mruColors>
      <color rgb="FFF4FAA0"/>
      <color rgb="FFFCD692"/>
      <color rgb="FFFF9379"/>
      <color rgb="FFFF6D4B"/>
      <color rgb="FFF32E07"/>
    </mruColors>
  </colors>
  <extLst>
    <ext xmlns:x14="http://schemas.microsoft.com/office/spreadsheetml/2009/9/main" uri="{46F421CA-312F-682f-3DD2-61675219B42D}">
      <x14:dxfs count="8">
        <dxf>
          <font>
            <b val="0"/>
            <i val="0"/>
            <sz val="10"/>
            <color theme="0" tint="-0.499984740745262"/>
          </font>
          <fill>
            <patternFill patternType="solid">
              <fgColor auto="1"/>
              <bgColor theme="7" tint="0.79998168889431442"/>
            </patternFill>
          </fill>
          <border>
            <left style="thin">
              <color theme="0"/>
            </left>
            <right style="thin">
              <color theme="0"/>
            </right>
            <top style="thin">
              <color theme="0"/>
            </top>
            <bottom style="thin">
              <color theme="0"/>
            </bottom>
            <vertical/>
            <horizontal/>
          </border>
        </dxf>
        <dxf>
          <font>
            <b val="0"/>
            <i val="0"/>
            <sz val="10"/>
            <color theme="0"/>
          </font>
          <fill>
            <patternFill patternType="solid">
              <fgColor auto="1"/>
              <bgColor theme="7"/>
            </patternFill>
          </fill>
          <border>
            <left style="thin">
              <color theme="0"/>
            </left>
            <right style="thin">
              <color theme="0"/>
            </right>
            <top style="thin">
              <color theme="0"/>
            </top>
            <bottom style="thin">
              <color theme="0"/>
            </bottom>
            <vertical/>
            <horizontal/>
          </border>
        </dxf>
        <dxf>
          <font>
            <b val="0"/>
            <i val="0"/>
            <sz val="10"/>
            <color theme="7"/>
          </font>
          <fill>
            <patternFill patternType="solid">
              <fgColor auto="1"/>
              <bgColor theme="0" tint="-0.14996795556505021"/>
            </patternFill>
          </fill>
          <border>
            <left style="thin">
              <color theme="0"/>
            </left>
            <right style="thin">
              <color theme="0"/>
            </right>
            <top style="thin">
              <color theme="0"/>
            </top>
            <bottom style="thin">
              <color theme="0"/>
            </bottom>
            <vertical/>
            <horizontal/>
          </border>
        </dxf>
        <dxf>
          <font>
            <b/>
            <i val="0"/>
            <sz val="10"/>
            <color theme="0"/>
          </font>
          <fill>
            <patternFill patternType="solid">
              <fgColor auto="1"/>
              <bgColor theme="7"/>
            </patternFill>
          </fill>
          <border>
            <left style="thin">
              <color theme="0"/>
            </left>
            <right style="thin">
              <color theme="0"/>
            </right>
            <top style="thin">
              <color theme="0"/>
            </top>
            <bottom style="thin">
              <color theme="0"/>
            </bottom>
            <vertical/>
            <horizontal/>
          </border>
        </dxf>
        <dxf>
          <font>
            <b val="0"/>
            <i val="0"/>
            <sz val="10"/>
            <color theme="0"/>
          </font>
          <fill>
            <patternFill patternType="solid">
              <fgColor theme="4" tint="0.79995117038483843"/>
              <bgColor theme="7" tint="0.59996337778862885"/>
            </patternFill>
          </fill>
          <border>
            <left style="thin">
              <color theme="0"/>
            </left>
            <right style="thin">
              <color theme="0"/>
            </right>
            <top style="thin">
              <color theme="0"/>
            </top>
            <bottom style="thin">
              <color theme="0"/>
            </bottom>
            <vertical/>
            <horizontal/>
          </border>
        </dxf>
        <dxf>
          <font>
            <b val="0"/>
            <i val="0"/>
            <sz val="10"/>
            <color theme="0"/>
          </font>
          <fill>
            <patternFill patternType="solid">
              <fgColor theme="4" tint="0.59999389629810485"/>
              <bgColor theme="7" tint="-0.24994659260841701"/>
            </patternFill>
          </fill>
          <border>
            <left style="thin">
              <color theme="0"/>
            </left>
            <right style="thin">
              <color theme="0"/>
            </right>
            <top style="thin">
              <color theme="0"/>
            </top>
            <bottom style="thin">
              <color theme="0"/>
            </bottom>
            <vertical/>
            <horizontal/>
          </border>
        </dxf>
        <dxf>
          <font>
            <b val="0"/>
            <i val="0"/>
            <sz val="10"/>
            <color theme="0"/>
          </font>
          <fill>
            <patternFill patternType="solid">
              <fgColor rgb="FFFFFFFF"/>
              <bgColor theme="7" tint="0.59996337778862885"/>
            </patternFill>
          </fill>
          <border>
            <left style="thin">
              <color theme="0"/>
            </left>
            <right style="thin">
              <color theme="0"/>
            </right>
            <top style="thin">
              <color theme="0"/>
            </top>
            <bottom style="thin">
              <color theme="0"/>
            </bottom>
            <vertical/>
            <horizontal/>
          </border>
        </dxf>
        <dxf>
          <font>
            <b val="0"/>
            <i val="0"/>
            <sz val="10"/>
            <color theme="0"/>
          </font>
          <fill>
            <patternFill patternType="solid">
              <fgColor rgb="FFFFFFFF"/>
              <bgColor theme="7"/>
            </patternFill>
          </fill>
          <border>
            <left style="thin">
              <color theme="0"/>
            </left>
            <right style="thin">
              <color theme="0"/>
            </right>
            <top style="thin">
              <color theme="0"/>
            </top>
            <bottom style="thin">
              <color theme="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Assignment detail Slicer">
        <x14:slicerStyle name="Assignment detail Slicer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5.xml"/><Relationship Id="rId3" Type="http://schemas.openxmlformats.org/officeDocument/2006/relationships/pivotCacheDefinition" Target="pivotCache/pivotCacheDefinition1.xml"/><Relationship Id="rId7" Type="http://schemas.microsoft.com/office/2007/relationships/slicerCache" Target="slicerCaches/slicerCache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11" Type="http://schemas.openxmlformats.org/officeDocument/2006/relationships/sharedStrings" Target="sharedStrings.xml"/><Relationship Id="rId5" Type="http://schemas.microsoft.com/office/2007/relationships/slicerCache" Target="slicerCaches/slicerCache2.xml"/><Relationship Id="rId10" Type="http://schemas.openxmlformats.org/officeDocument/2006/relationships/styles" Target="styles.xml"/><Relationship Id="rId4" Type="http://schemas.microsoft.com/office/2007/relationships/slicerCache" Target="slicerCaches/slicerCache1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104775</xdr:colOff>
      <xdr:row>3</xdr:row>
      <xdr:rowOff>9525</xdr:rowOff>
    </xdr:from>
    <xdr:to>
      <xdr:col>15</xdr:col>
      <xdr:colOff>9525</xdr:colOff>
      <xdr:row>12</xdr:row>
      <xdr:rowOff>85725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10" name="Course" descr="Click to filter PivotTable by Course" title="Course Slicer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urs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944225" y="1104900"/>
              <a:ext cx="1371600" cy="19716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endParaRPr sz="1100"/>
            </a:p>
          </xdr:txBody>
        </xdr:sp>
      </mc:Fallback>
    </mc:AlternateContent>
    <xdr:clientData/>
  </xdr:twoCellAnchor>
  <xdr:twoCellAnchor editAs="oneCell">
    <xdr:from>
      <xdr:col>8</xdr:col>
      <xdr:colOff>57150</xdr:colOff>
      <xdr:row>3</xdr:row>
      <xdr:rowOff>9525</xdr:rowOff>
    </xdr:from>
    <xdr:to>
      <xdr:col>10</xdr:col>
      <xdr:colOff>19050</xdr:colOff>
      <xdr:row>12</xdr:row>
      <xdr:rowOff>123825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Assignment" descr="Click to filter PivotTable by Assignment" title="Assignment Slicer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ssignment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077200" y="1104900"/>
              <a:ext cx="1371600" cy="20097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endParaRPr sz="1100"/>
            </a:p>
          </xdr:txBody>
        </xdr:sp>
      </mc:Fallback>
    </mc:AlternateContent>
    <xdr:clientData/>
  </xdr:twoCellAnchor>
  <xdr:twoCellAnchor editAs="oneCell">
    <xdr:from>
      <xdr:col>10</xdr:col>
      <xdr:colOff>76200</xdr:colOff>
      <xdr:row>3</xdr:row>
      <xdr:rowOff>9525</xdr:rowOff>
    </xdr:from>
    <xdr:to>
      <xdr:col>12</xdr:col>
      <xdr:colOff>38100</xdr:colOff>
      <xdr:row>12</xdr:row>
      <xdr:rowOff>133350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Started on" descr="Click to filter PivotTable by Start on date" title="Started on slicer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tarted on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505950" y="1104900"/>
              <a:ext cx="1371600" cy="20193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endParaRPr sz="1100"/>
            </a:p>
          </xdr:txBody>
        </xdr:sp>
      </mc:Fallback>
    </mc:AlternateContent>
    <xdr:clientData/>
  </xdr:twoCellAnchor>
  <xdr:twoCellAnchor editAs="oneCell">
    <xdr:from>
      <xdr:col>8</xdr:col>
      <xdr:colOff>57150</xdr:colOff>
      <xdr:row>12</xdr:row>
      <xdr:rowOff>95250</xdr:rowOff>
    </xdr:from>
    <xdr:to>
      <xdr:col>10</xdr:col>
      <xdr:colOff>19050</xdr:colOff>
      <xdr:row>22</xdr:row>
      <xdr:rowOff>161925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4" name="Due on" descr="Click to filter PivotTable by Due date" title="Due on Slicer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ue on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077200" y="3086100"/>
              <a:ext cx="1371600" cy="20383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endParaRPr sz="1100"/>
            </a:p>
          </xdr:txBody>
        </xdr:sp>
      </mc:Fallback>
    </mc:AlternateContent>
    <xdr:clientData/>
  </xdr:twoCellAnchor>
  <xdr:twoCellAnchor editAs="oneCell">
    <xdr:from>
      <xdr:col>10</xdr:col>
      <xdr:colOff>76200</xdr:colOff>
      <xdr:row>12</xdr:row>
      <xdr:rowOff>95250</xdr:rowOff>
    </xdr:from>
    <xdr:to>
      <xdr:col>12</xdr:col>
      <xdr:colOff>38100</xdr:colOff>
      <xdr:row>22</xdr:row>
      <xdr:rowOff>161925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7" name="Progress" descr="Click to filter PivotTable by Progress percentage" title="Progress Slicer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gress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505950" y="3086100"/>
              <a:ext cx="1371600" cy="20383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endParaRPr sz="1100"/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Excel Services" refreshedDate="41977.483308912037" createdVersion="5" refreshedVersion="6" minRefreshableVersion="3" recordCount="12">
  <cacheSource type="worksheet">
    <worksheetSource name="Assignments"/>
  </cacheSource>
  <cacheFields count="7">
    <cacheField name="Assignment" numFmtId="0">
      <sharedItems count="16">
        <s v="Project 1"/>
        <s v="Project 2"/>
        <s v="Project 3"/>
        <s v="Project 4"/>
        <s v="Project 5"/>
        <s v="Project 6"/>
        <s v="Project 7"/>
        <s v="Project 8"/>
        <s v="Project 9"/>
        <s v="Project 10"/>
        <s v="Project 11"/>
        <s v="Project 12"/>
        <s v="Project 13" u="1"/>
        <s v="Project 14" u="1"/>
        <s v="Project 15" u="1"/>
        <s v="Project 17" u="1"/>
      </sharedItems>
    </cacheField>
    <cacheField name="Course" numFmtId="0">
      <sharedItems count="6">
        <s v="Paramedic 1"/>
        <s v="Paramedic 2"/>
        <s v="Paramedic 3"/>
        <s v="Paramedic 5" u="1"/>
        <s v="Paramedic 6" u="1"/>
        <s v="Paramedic 4" u="1"/>
      </sharedItems>
    </cacheField>
    <cacheField name="Instructor" numFmtId="0">
      <sharedItems count="4">
        <s v="Arno Harteveld"/>
        <s v="Darren Parker"/>
        <s v="Wei Yu"/>
        <s v="Ken Myer"/>
      </sharedItems>
    </cacheField>
    <cacheField name="Started on" numFmtId="14">
      <sharedItems containsSemiMixedTypes="0" containsNonDate="0" containsDate="1" containsString="0" minDate="2011-01-01T00:00:00" maxDate="2014-11-25T00:00:00" count="63">
        <d v="2014-11-04T00:00:00"/>
        <d v="2014-11-14T00:00:00"/>
        <d v="2014-11-19T00:00:00"/>
        <d v="2014-10-05T00:00:00"/>
        <d v="2014-11-09T00:00:00"/>
        <d v="2014-10-31T00:00:00"/>
        <d v="2014-11-12T00:00:00"/>
        <d v="2014-11-24T00:00:00"/>
        <d v="2014-10-15T00:00:00"/>
        <d v="2014-11-21T00:00:00"/>
        <d v="2014-11-06T00:00:00"/>
        <d v="2011-01-09T00:00:00" u="1"/>
        <d v="2013-10-30T00:00:00" u="1"/>
        <d v="2013-12-21T00:00:00" u="1"/>
        <d v="2011-01-02T00:00:00" u="1"/>
        <d v="2013-09-18T00:00:00" u="1"/>
        <d v="2013-11-09T00:00:00" u="1"/>
        <d v="2013-10-23T00:00:00" u="1"/>
        <d v="2013-11-02T00:00:00" u="1"/>
        <d v="2011-01-14T00:00:00" u="1"/>
        <d v="2011-01-07T00:00:00" u="1"/>
        <d v="2013-09-23T00:00:00" u="1"/>
        <d v="2013-10-28T00:00:00" u="1"/>
        <d v="2013-10-02T00:00:00" u="1"/>
        <d v="2013-11-07T00:00:00" u="1"/>
        <d v="2013-10-14T00:00:00" u="1"/>
        <d v="2011-01-12T00:00:00" u="1"/>
        <d v="2013-09-28T00:00:00" u="1"/>
        <d v="2011-01-05T00:00:00" u="1"/>
        <d v="2013-11-12T00:00:00" u="1"/>
        <d v="2013-10-26T00:00:00" u="1"/>
        <d v="2013-10-19T00:00:00" u="1"/>
        <d v="2013-12-03T00:00:00" u="1"/>
        <d v="2011-01-10T00:00:00" u="1"/>
        <d v="2013-10-31T00:00:00" u="1"/>
        <d v="2011-01-03T00:00:00" u="1"/>
        <d v="2013-10-24T00:00:00" u="1"/>
        <d v="2011-01-15T00:00:00" u="1"/>
        <d v="2013-12-01T00:00:00" u="1"/>
        <d v="2011-01-08T00:00:00" u="1"/>
        <d v="2013-10-03T00:00:00" u="1"/>
        <d v="2011-01-01T00:00:00" u="1"/>
        <d v="2013-11-08T00:00:00" u="1"/>
        <d v="2013-10-22T00:00:00" u="1"/>
        <d v="2013-11-27T00:00:00" u="1"/>
        <d v="2013-11-01T00:00:00" u="1"/>
        <d v="2013-12-06T00:00:00" u="1"/>
        <d v="2011-01-13T00:00:00" u="1"/>
        <d v="2011-01-06T00:00:00" u="1"/>
        <d v="2013-09-22T00:00:00" u="1"/>
        <d v="2013-10-27T00:00:00" u="1"/>
        <d v="2013-12-18T00:00:00" u="1"/>
        <d v="2013-11-06T00:00:00" u="1"/>
        <d v="2013-10-20T00:00:00" u="1"/>
        <d v="2013-12-11T00:00:00" u="1"/>
        <d v="2011-01-11T00:00:00" u="1"/>
        <d v="2011-01-04T00:00:00" u="1"/>
        <d v="2013-11-11T00:00:00" u="1"/>
        <d v="2013-10-25T00:00:00" u="1"/>
        <d v="2013-12-16T00:00:00" u="1"/>
        <d v="2013-11-04T00:00:00" u="1"/>
        <d v="2013-10-18T00:00:00" u="1"/>
        <d v="2013-12-09T00:00:00" u="1"/>
      </sharedItems>
    </cacheField>
    <cacheField name="Due on" numFmtId="14">
      <sharedItems containsSemiMixedTypes="0" containsNonDate="0" containsDate="1" containsString="0" minDate="2012-11-14T00:00:00" maxDate="2015-02-23T00:00:00" count="160">
        <d v="2015-01-03T00:00:00"/>
        <d v="2015-02-02T00:00:00"/>
        <d v="2015-01-15T00:00:00"/>
        <d v="2015-01-13T00:00:00"/>
        <d v="2014-12-24T00:00:00"/>
        <d v="2015-02-22T00:00:00"/>
        <d v="2014-12-28T00:00:00"/>
        <d v="2015-01-23T00:00:00"/>
        <d v="2014-12-22T00:00:00"/>
        <d v="2015-01-28T00:00:00"/>
        <d v="2015-01-17T00:00:00"/>
        <d v="2013-02-02T00:00:00" u="1"/>
        <d v="2013-10-11T00:00:00" u="1"/>
        <d v="2013-12-02T00:00:00" u="1"/>
        <d v="2013-09-25T00:00:00" u="1"/>
        <d v="2013-11-16T00:00:00" u="1"/>
        <d v="2014-01-16T00:00:00" u="1"/>
        <d v="2014-03-07T00:00:00" u="1"/>
        <d v="2013-08-13T00:00:00" u="1"/>
        <d v="2013-10-04T00:00:00" u="1"/>
        <d v="2014-03-26T00:00:00" u="1"/>
        <d v="2012-12-14T00:00:00" u="1"/>
        <d v="2013-07-27T00:00:00" u="1"/>
        <d v="2013-09-18T00:00:00" u="1"/>
        <d v="2014-02-14T00:00:00" u="1"/>
        <d v="2014-04-05T00:00:00" u="1"/>
        <d v="2013-07-20T00:00:00" u="1"/>
        <d v="2013-09-11T00:00:00" u="1"/>
        <d v="2013-11-02T00:00:00" u="1"/>
        <d v="2013-08-25T00:00:00" u="1"/>
        <d v="2013-10-16T00:00:00" u="1"/>
        <d v="2013-12-07T00:00:00" u="1"/>
        <d v="2013-11-21T00:00:00" u="1"/>
        <d v="2014-01-21T00:00:00" u="1"/>
        <d v="2013-07-13T00:00:00" u="1"/>
        <d v="2013-09-04T00:00:00" u="1"/>
        <d v="2013-12-26T00:00:00" u="1"/>
        <d v="2012-11-14T00:00:00" u="1"/>
        <d v="2013-01-14T00:00:00" u="1"/>
        <d v="2013-03-05T00:00:00" u="1"/>
        <d v="2013-11-14T00:00:00" u="1"/>
        <d v="2013-03-24T00:00:00" u="1"/>
        <d v="2013-07-06T00:00:00" u="1"/>
        <d v="2013-10-28T00:00:00" u="1"/>
        <d v="2014-02-19T00:00:00" u="1"/>
        <d v="2013-02-12T00:00:00" u="1"/>
        <d v="2013-04-03T00:00:00" u="1"/>
        <d v="2013-09-16T00:00:00" u="1"/>
        <d v="2013-11-07T00:00:00" u="1"/>
        <d v="2013-10-21T00:00:00" u="1"/>
        <d v="2013-12-12T00:00:00" u="1"/>
        <d v="2014-01-26T00:00:00" u="1"/>
        <d v="2012-12-05T00:00:00" u="1"/>
        <d v="2013-07-18T00:00:00" u="1"/>
        <d v="2013-08-23T00:00:00" u="1"/>
        <d v="2013-10-14T00:00:00" u="1"/>
        <d v="2014-02-05T00:00:00" u="1"/>
        <d v="2012-12-24T00:00:00" u="1"/>
        <d v="2013-09-28T00:00:00" u="1"/>
        <d v="2014-02-24T00:00:00" u="1"/>
        <d v="2014-04-15T00:00:00" u="1"/>
        <d v="2013-08-16T00:00:00" u="1"/>
        <d v="2013-07-30T00:00:00" u="1"/>
        <d v="2013-09-21T00:00:00" u="1"/>
        <d v="2013-11-12T00:00:00" u="1"/>
        <d v="2013-10-26T00:00:00" u="1"/>
        <d v="2013-12-17T00:00:00" u="1"/>
        <d v="2013-08-09T00:00:00" u="1"/>
        <d v="2014-01-31T00:00:00" u="1"/>
        <d v="2013-07-23T00:00:00" u="1"/>
        <d v="2013-09-14T00:00:00" u="1"/>
        <d v="2013-11-05T00:00:00" u="1"/>
        <d v="2014-01-05T00:00:00" u="1"/>
        <d v="2012-11-24T00:00:00" u="1"/>
        <d v="2013-01-24T00:00:00" u="1"/>
        <d v="2014-02-10T00:00:00" u="1"/>
        <d v="2013-08-02T00:00:00" u="1"/>
        <d v="2014-01-24T00:00:00" u="1"/>
        <d v="2013-02-03T00:00:00" u="1"/>
        <d v="2013-07-16T00:00:00" u="1"/>
        <d v="2013-10-12T00:00:00" u="1"/>
        <d v="2013-02-22T00:00:00" u="1"/>
        <d v="2013-09-26T00:00:00" u="1"/>
        <d v="2013-11-17T00:00:00" u="1"/>
        <d v="2013-10-05T00:00:00" u="1"/>
        <d v="2012-12-15T00:00:00" u="1"/>
        <d v="2013-07-28T00:00:00" u="1"/>
        <d v="2014-01-10T00:00:00" u="1"/>
        <d v="2014-03-01T00:00:00" u="1"/>
        <d v="2013-10-24T00:00:00" u="1"/>
        <d v="2014-02-15T00:00:00" u="1"/>
        <d v="2013-01-03T00:00:00" u="1"/>
        <d v="2013-09-12T00:00:00" u="1"/>
        <d v="2013-11-03T00:00:00" u="1"/>
        <d v="2013-08-26T00:00:00" u="1"/>
        <d v="2013-10-17T00:00:00" u="1"/>
        <d v="2012-11-15T00:00:00" u="1"/>
        <d v="2013-08-19T00:00:00" u="1"/>
        <d v="2013-12-01T00:00:00" u="1"/>
        <d v="2013-09-24T00:00:00" u="1"/>
        <d v="2013-11-15T00:00:00" u="1"/>
        <d v="2014-01-15T00:00:00" u="1"/>
        <d v="2014-03-06T00:00:00" u="1"/>
        <d v="2014-02-20T00:00:00" u="1"/>
        <d v="2013-08-12T00:00:00" u="1"/>
        <d v="2013-02-13T00:00:00" u="1"/>
        <d v="2013-07-26T00:00:00" u="1"/>
        <d v="2013-10-22T00:00:00" u="1"/>
        <d v="2014-02-13T00:00:00" u="1"/>
        <d v="2013-08-05T00:00:00" u="1"/>
        <d v="2013-11-01T00:00:00" u="1"/>
        <d v="2014-01-01T00:00:00" u="1"/>
        <d v="2013-10-15T00:00:00" u="1"/>
        <d v="2013-12-06T00:00:00" u="1"/>
        <d v="2012-12-25T00:00:00" u="1"/>
        <d v="2014-01-20T00:00:00" u="1"/>
        <d v="2014-02-25T00:00:00" u="1"/>
        <d v="2013-01-13T00:00:00" u="1"/>
        <d v="2013-03-04T00:00:00" u="1"/>
        <d v="2013-08-17T00:00:00" u="1"/>
        <d v="2013-10-08T00:00:00" u="1"/>
        <d v="2013-09-22T00:00:00" u="1"/>
        <d v="2013-11-13T00:00:00" u="1"/>
        <d v="2013-10-01T00:00:00" u="1"/>
        <d v="2013-09-15T00:00:00" u="1"/>
        <d v="2013-11-06T00:00:00" u="1"/>
        <d v="2014-01-06T00:00:00" u="1"/>
        <d v="2012-11-25T00:00:00" u="1"/>
        <d v="2013-08-29T00:00:00" u="1"/>
        <d v="2013-12-11T00:00:00" u="1"/>
        <d v="2014-02-11T00:00:00" u="1"/>
        <d v="2014-01-25T00:00:00" u="1"/>
        <d v="2014-03-16T00:00:00" u="1"/>
        <d v="2012-12-04T00:00:00" u="1"/>
        <d v="2013-07-17T00:00:00" u="1"/>
        <d v="2013-09-08T00:00:00" u="1"/>
        <d v="2013-08-22T00:00:00" u="1"/>
        <d v="2014-02-04T00:00:00" u="1"/>
        <d v="2013-02-23T00:00:00" u="1"/>
        <d v="2014-01-18T00:00:00" u="1"/>
        <d v="2013-07-10T00:00:00" u="1"/>
        <d v="2013-09-01T00:00:00" u="1"/>
        <d v="2013-08-15T00:00:00" u="1"/>
        <d v="2013-10-06T00:00:00" u="1"/>
        <d v="2013-09-20T00:00:00" u="1"/>
        <d v="2013-11-11T00:00:00" u="1"/>
        <d v="2014-01-11T00:00:00" u="1"/>
        <d v="2014-03-02T00:00:00" u="1"/>
        <d v="2013-07-03T00:00:00" u="1"/>
        <d v="2013-10-25T00:00:00" u="1"/>
        <d v="2013-12-16T00:00:00" u="1"/>
        <d v="2013-01-04T00:00:00" u="1"/>
        <d v="2014-01-30T00:00:00" u="1"/>
        <d v="2014-03-21T00:00:00" u="1"/>
        <d v="2013-11-04T00:00:00" u="1"/>
        <d v="2013-01-23T00:00:00" u="1"/>
        <d v="2013-03-14T00:00:00" u="1"/>
        <d v="2013-08-27T00:00:00" u="1"/>
        <d v="2013-10-18T00:00:00" u="1"/>
        <d v="2014-02-09T00:00:00" u="1"/>
      </sharedItems>
    </cacheField>
    <cacheField name="Progress" numFmtId="9">
      <sharedItems containsSemiMixedTypes="0" containsString="0" containsNumber="1" minValue="0.1" maxValue="1" count="14">
        <n v="1"/>
        <n v="0.1"/>
        <n v="0.8"/>
        <n v="0.2"/>
        <n v="0.5"/>
        <n v="0.3"/>
        <n v="0.35"/>
        <n v="0.4"/>
        <n v="0.75"/>
        <n v="0.55000000000000004"/>
        <n v="0.6"/>
        <n v="0.65" u="1"/>
        <n v="0.7" u="1"/>
        <n v="0.15" u="1"/>
      </sharedItems>
    </cacheField>
    <cacheField name="Percent" numFmtId="9">
      <sharedItems containsSemiMixedTypes="0" containsString="0" containsNumber="1" minValue="0.1" maxValue="1"/>
    </cacheField>
  </cacheFields>
  <extLst>
    <ext xmlns:x14="http://schemas.microsoft.com/office/spreadsheetml/2009/9/main" uri="{725AE2AE-9491-48be-B2B4-4EB974FC3084}">
      <x14:pivotCacheDefinition pivotCacheId="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x v="0"/>
    <x v="0"/>
    <x v="0"/>
    <x v="0"/>
    <x v="0"/>
    <n v="1"/>
  </r>
  <r>
    <x v="1"/>
    <x v="0"/>
    <x v="1"/>
    <x v="1"/>
    <x v="1"/>
    <x v="1"/>
    <n v="0.1"/>
  </r>
  <r>
    <x v="2"/>
    <x v="0"/>
    <x v="1"/>
    <x v="2"/>
    <x v="2"/>
    <x v="2"/>
    <n v="0.8"/>
  </r>
  <r>
    <x v="3"/>
    <x v="0"/>
    <x v="2"/>
    <x v="3"/>
    <x v="3"/>
    <x v="3"/>
    <n v="0.2"/>
  </r>
  <r>
    <x v="4"/>
    <x v="0"/>
    <x v="0"/>
    <x v="4"/>
    <x v="4"/>
    <x v="4"/>
    <n v="0.5"/>
  </r>
  <r>
    <x v="5"/>
    <x v="0"/>
    <x v="1"/>
    <x v="5"/>
    <x v="5"/>
    <x v="5"/>
    <n v="0.3"/>
  </r>
  <r>
    <x v="6"/>
    <x v="0"/>
    <x v="2"/>
    <x v="6"/>
    <x v="6"/>
    <x v="6"/>
    <n v="0.35"/>
  </r>
  <r>
    <x v="7"/>
    <x v="0"/>
    <x v="3"/>
    <x v="7"/>
    <x v="7"/>
    <x v="7"/>
    <n v="0.4"/>
  </r>
  <r>
    <x v="8"/>
    <x v="0"/>
    <x v="0"/>
    <x v="7"/>
    <x v="8"/>
    <x v="8"/>
    <n v="0.75"/>
  </r>
  <r>
    <x v="9"/>
    <x v="1"/>
    <x v="3"/>
    <x v="8"/>
    <x v="1"/>
    <x v="4"/>
    <n v="0.5"/>
  </r>
  <r>
    <x v="10"/>
    <x v="1"/>
    <x v="2"/>
    <x v="9"/>
    <x v="9"/>
    <x v="9"/>
    <n v="0.55000000000000004"/>
  </r>
  <r>
    <x v="11"/>
    <x v="2"/>
    <x v="0"/>
    <x v="10"/>
    <x v="10"/>
    <x v="10"/>
    <n v="0.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AssignmentsPivotTable" cacheId="1518" applyNumberFormats="0" applyBorderFormats="0" applyFontFormats="0" applyPatternFormats="0" applyAlignmentFormats="0" applyWidthHeightFormats="1" dataCaption="Values" updatedVersion="6" minRefreshableVersion="3" showDrill="0" rowGrandTotals="0" colGrandTotals="0" fieldPrintTitles="1" itemPrintTitles="1" mergeItem="1" createdVersion="4" indent="0" compact="0" compactData="0" multipleFieldFilters="0" chartFormat="2">
  <location ref="B4:G16" firstHeaderRow="1" firstDataRow="1" firstDataCol="6"/>
  <pivotFields count="7">
    <pivotField axis="axisRow" compact="0" outline="0" showAll="0" defaultSubtotal="0">
      <items count="16">
        <item x="0"/>
        <item x="9"/>
        <item x="10"/>
        <item x="11"/>
        <item m="1" x="12"/>
        <item n=" " m="1" x="13"/>
        <item m="1" x="14"/>
        <item x="1"/>
        <item x="2"/>
        <item x="3"/>
        <item x="4"/>
        <item x="5"/>
        <item x="6"/>
        <item x="7"/>
        <item x="8"/>
        <item m="1" x="15"/>
      </items>
    </pivotField>
    <pivotField axis="axisRow" compact="0" outline="0" showAll="0" defaultSubtotal="0">
      <items count="6">
        <item x="0"/>
        <item x="1"/>
        <item x="2"/>
        <item m="1" x="5"/>
        <item m="1" x="3"/>
        <item m="1" x="4"/>
      </items>
    </pivotField>
    <pivotField axis="axisRow" compact="0" outline="0" showAll="0" defaultSubtotal="0">
      <items count="4">
        <item x="0"/>
        <item x="1"/>
        <item x="2"/>
        <item x="3"/>
      </items>
    </pivotField>
    <pivotField axis="axisRow" compact="0" numFmtId="14" outline="0" showAll="0" defaultSubtotal="0">
      <items count="63">
        <item m="1" x="41"/>
        <item m="1" x="14"/>
        <item m="1" x="35"/>
        <item m="1" x="56"/>
        <item m="1" x="28"/>
        <item m="1" x="48"/>
        <item m="1" x="20"/>
        <item m="1" x="39"/>
        <item m="1" x="11"/>
        <item m="1" x="33"/>
        <item m="1" x="55"/>
        <item m="1" x="26"/>
        <item m="1" x="47"/>
        <item m="1" x="19"/>
        <item m="1" x="37"/>
        <item m="1" x="61"/>
        <item m="1" x="22"/>
        <item m="1" x="18"/>
        <item m="1" x="15"/>
        <item m="1" x="17"/>
        <item m="1" x="25"/>
        <item m="1" x="30"/>
        <item m="1" x="24"/>
        <item m="1" x="27"/>
        <item m="1" x="60"/>
        <item m="1" x="53"/>
        <item m="1" x="43"/>
        <item m="1" x="45"/>
        <item m="1" x="52"/>
        <item m="1" x="49"/>
        <item m="1" x="50"/>
        <item m="1" x="12"/>
        <item m="1" x="57"/>
        <item m="1" x="23"/>
        <item m="1" x="42"/>
        <item m="1" x="36"/>
        <item m="1" x="21"/>
        <item m="1" x="31"/>
        <item m="1" x="34"/>
        <item m="1" x="29"/>
        <item m="1" x="40"/>
        <item m="1" x="16"/>
        <item m="1" x="58"/>
        <item m="1" x="38"/>
        <item m="1" x="54"/>
        <item m="1" x="59"/>
        <item m="1" x="46"/>
        <item m="1" x="44"/>
        <item m="1" x="62"/>
        <item m="1" x="13"/>
        <item m="1" x="51"/>
        <item m="1" x="32"/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axis="axisRow" compact="0" numFmtId="14" outline="0" showAll="0" defaultSubtotal="0">
      <items count="160">
        <item m="1" x="37"/>
        <item m="1" x="73"/>
        <item m="1" x="133"/>
        <item m="1" x="21"/>
        <item m="1" x="57"/>
        <item m="1" x="91"/>
        <item m="1" x="117"/>
        <item m="1" x="155"/>
        <item m="1" x="11"/>
        <item m="1" x="45"/>
        <item m="1" x="81"/>
        <item m="1" x="118"/>
        <item m="1" x="156"/>
        <item m="1" x="41"/>
        <item m="1" x="46"/>
        <item m="1" x="96"/>
        <item m="1" x="127"/>
        <item m="1" x="52"/>
        <item m="1" x="85"/>
        <item m="1" x="114"/>
        <item m="1" x="151"/>
        <item m="1" x="38"/>
        <item m="1" x="74"/>
        <item m="1" x="78"/>
        <item m="1" x="105"/>
        <item m="1" x="138"/>
        <item m="1" x="39"/>
        <item m="1" x="148"/>
        <item m="1" x="34"/>
        <item m="1" x="69"/>
        <item m="1" x="76"/>
        <item m="1" x="104"/>
        <item m="1" x="136"/>
        <item m="1" x="141"/>
        <item m="1" x="27"/>
        <item m="1" x="63"/>
        <item m="1" x="123"/>
        <item m="1" x="12"/>
        <item m="1" x="49"/>
        <item m="1" x="42"/>
        <item m="1" x="79"/>
        <item m="1" x="106"/>
        <item m="1" x="109"/>
        <item m="1" x="142"/>
        <item m="1" x="29"/>
        <item m="1" x="35"/>
        <item m="1" x="70"/>
        <item m="1" x="99"/>
        <item m="1" x="19"/>
        <item m="1" x="55"/>
        <item m="1" x="89"/>
        <item m="1" x="140"/>
        <item m="1" x="26"/>
        <item m="1" x="62"/>
        <item m="1" x="67"/>
        <item m="1" x="97"/>
        <item m="1" x="128"/>
        <item m="1" x="135"/>
        <item m="1" x="23"/>
        <item m="1" x="58"/>
        <item m="1" x="120"/>
        <item m="1" x="158"/>
        <item m="1" x="43"/>
        <item m="1" x="93"/>
        <item m="1" x="122"/>
        <item m="1" x="134"/>
        <item m="1" x="22"/>
        <item m="1" x="61"/>
        <item m="1" x="144"/>
        <item m="1" x="94"/>
        <item m="1" x="124"/>
        <item m="1" x="14"/>
        <item m="1" x="84"/>
        <item m="1" x="112"/>
        <item m="1" x="149"/>
        <item m="1" x="154"/>
        <item m="1" x="40"/>
        <item m="1" x="53"/>
        <item m="1" x="86"/>
        <item m="1" x="119"/>
        <item m="1" x="157"/>
        <item m="1" x="47"/>
        <item m="1" x="82"/>
        <item m="1" x="143"/>
        <item m="1" x="30"/>
        <item m="1" x="65"/>
        <item m="1" x="71"/>
        <item m="1" x="100"/>
        <item m="1" x="18"/>
        <item m="1" x="54"/>
        <item m="1" x="92"/>
        <item m="1" x="95"/>
        <item m="1" x="121"/>
        <item m="1" x="80"/>
        <item m="1" x="107"/>
        <item m="1" x="110"/>
        <item m="1" x="145"/>
        <item m="1" x="32"/>
        <item m="1" x="98"/>
        <item m="1" x="129"/>
        <item m="1" x="28"/>
        <item m="1" x="64"/>
        <item m="1" x="13"/>
        <item m="1" x="126"/>
        <item m="1" x="50"/>
        <item m="1" x="111"/>
        <item m="1" x="146"/>
        <item m="1" x="33"/>
        <item m="1" x="68"/>
        <item m="1" x="75"/>
        <item m="1" x="103"/>
        <item m="1" x="147"/>
        <item m="1" x="125"/>
        <item m="1" x="15"/>
        <item m="1" x="113"/>
        <item m="1" x="87"/>
        <item m="1" x="150"/>
        <item m="1" x="72"/>
        <item m="1" x="101"/>
        <item m="1" x="131"/>
        <item m="1" x="137"/>
        <item m="1" x="24"/>
        <item m="1" x="59"/>
        <item m="1" x="102"/>
        <item m="1" x="48"/>
        <item m="1" x="83"/>
        <item m="1" x="31"/>
        <item m="1" x="66"/>
        <item m="1" x="16"/>
        <item m="1" x="51"/>
        <item m="1" x="56"/>
        <item m="1" x="90"/>
        <item m="1" x="116"/>
        <item m="1" x="17"/>
        <item m="1" x="36"/>
        <item m="1" x="44"/>
        <item m="1" x="132"/>
        <item m="1" x="20"/>
        <item m="1" x="25"/>
        <item m="1" x="60"/>
        <item m="1" x="152"/>
        <item m="1" x="88"/>
        <item m="1" x="130"/>
        <item m="1" x="159"/>
        <item m="1" x="115"/>
        <item m="1" x="153"/>
        <item m="1" x="77"/>
        <item m="1" x="139"/>
        <item m="1" x="108"/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axis="axisRow" compact="0" numFmtId="9" outline="0" showAll="0" defaultSubtotal="0">
      <items count="14">
        <item x="1"/>
        <item m="1" x="13"/>
        <item x="3"/>
        <item x="5"/>
        <item x="6"/>
        <item x="7"/>
        <item x="4"/>
        <item x="9"/>
        <item x="10"/>
        <item m="1" x="11"/>
        <item m="1" x="12"/>
        <item x="8"/>
        <item x="0"/>
        <item x="2"/>
      </items>
    </pivotField>
    <pivotField compact="0" numFmtId="9" outline="0" showAll="0" defaultSubtotal="0"/>
  </pivotFields>
  <rowFields count="6">
    <field x="2"/>
    <field x="1"/>
    <field x="0"/>
    <field x="3"/>
    <field x="4"/>
    <field x="5"/>
  </rowFields>
  <rowItems count="12">
    <i>
      <x/>
      <x/>
      <x/>
      <x v="52"/>
      <x v="149"/>
      <x v="12"/>
    </i>
    <i r="2">
      <x v="10"/>
      <x v="56"/>
      <x v="153"/>
      <x v="6"/>
    </i>
    <i r="2">
      <x v="14"/>
      <x v="59"/>
      <x v="157"/>
      <x v="11"/>
    </i>
    <i r="1">
      <x v="2"/>
      <x v="3"/>
      <x v="62"/>
      <x v="159"/>
      <x v="8"/>
    </i>
    <i>
      <x v="1"/>
      <x/>
      <x v="7"/>
      <x v="53"/>
      <x v="150"/>
      <x/>
    </i>
    <i r="2">
      <x v="8"/>
      <x v="54"/>
      <x v="151"/>
      <x v="13"/>
    </i>
    <i r="2">
      <x v="11"/>
      <x v="57"/>
      <x v="154"/>
      <x v="3"/>
    </i>
    <i>
      <x v="2"/>
      <x/>
      <x v="9"/>
      <x v="55"/>
      <x v="152"/>
      <x v="2"/>
    </i>
    <i r="2">
      <x v="12"/>
      <x v="58"/>
      <x v="155"/>
      <x v="4"/>
    </i>
    <i r="1">
      <x v="1"/>
      <x v="2"/>
      <x v="61"/>
      <x v="158"/>
      <x v="7"/>
    </i>
    <i>
      <x v="3"/>
      <x/>
      <x v="13"/>
      <x v="59"/>
      <x v="156"/>
      <x v="5"/>
    </i>
    <i r="1">
      <x v="1"/>
      <x v="1"/>
      <x v="60"/>
      <x v="150"/>
      <x v="6"/>
    </i>
  </rowItems>
  <colItems count="1">
    <i/>
  </colItems>
  <formats count="79">
    <format dxfId="12">
      <pivotArea type="all" dataOnly="0" outline="0" fieldPosition="0"/>
    </format>
    <format dxfId="13">
      <pivotArea field="2" type="button" dataOnly="0" labelOnly="1" outline="0" axis="axisRow" fieldPosition="0"/>
    </format>
    <format dxfId="14">
      <pivotArea dataOnly="0" labelOnly="1" outline="0" fieldPosition="0">
        <references count="1">
          <reference field="2" count="0"/>
        </references>
      </pivotArea>
    </format>
    <format dxfId="15">
      <pivotArea dataOnly="0" labelOnly="1" outline="0" fieldPosition="0">
        <references count="1">
          <reference field="3" count="0"/>
        </references>
      </pivotArea>
    </format>
    <format dxfId="16">
      <pivotArea dataOnly="0" labelOnly="1" outline="0" fieldPosition="0">
        <references count="1">
          <reference field="3" count="0"/>
        </references>
      </pivotArea>
    </format>
    <format dxfId="17">
      <pivotArea dataOnly="0" labelOnly="1" outline="0" fieldPosition="0">
        <references count="1">
          <reference field="4" count="0"/>
        </references>
      </pivotArea>
    </format>
    <format dxfId="18">
      <pivotArea dataOnly="0" labelOnly="1" outline="0" fieldPosition="0">
        <references count="1">
          <reference field="4" count="0"/>
        </references>
      </pivotArea>
    </format>
    <format dxfId="19">
      <pivotArea dataOnly="0" labelOnly="1" outline="0" fieldPosition="0">
        <references count="1">
          <reference field="0" count="0"/>
        </references>
      </pivotArea>
    </format>
    <format dxfId="20">
      <pivotArea dataOnly="0" labelOnly="1" outline="0" fieldPosition="0">
        <references count="1">
          <reference field="0" count="0"/>
        </references>
      </pivotArea>
    </format>
    <format dxfId="21">
      <pivotArea dataOnly="0" labelOnly="1" outline="0" fieldPosition="0">
        <references count="1">
          <reference field="1" count="0"/>
        </references>
      </pivotArea>
    </format>
    <format dxfId="22">
      <pivotArea dataOnly="0" labelOnly="1" outline="0" fieldPosition="0">
        <references count="1">
          <reference field="1" count="0"/>
        </references>
      </pivotArea>
    </format>
    <format dxfId="23">
      <pivotArea dataOnly="0" labelOnly="1" outline="0" fieldPosition="0">
        <references count="3">
          <reference field="0" count="3">
            <x v="0"/>
            <x v="10"/>
            <x v="14"/>
          </reference>
          <reference field="1" count="1" selected="0">
            <x v="0"/>
          </reference>
          <reference field="2" count="1" selected="0">
            <x v="0"/>
          </reference>
        </references>
      </pivotArea>
    </format>
    <format dxfId="24">
      <pivotArea dataOnly="0" labelOnly="1" outline="0" fieldPosition="0">
        <references count="3">
          <reference field="0" count="1">
            <x v="3"/>
          </reference>
          <reference field="1" count="1" selected="0">
            <x v="2"/>
          </reference>
          <reference field="2" count="1" selected="0">
            <x v="0"/>
          </reference>
        </references>
      </pivotArea>
    </format>
    <format dxfId="25">
      <pivotArea dataOnly="0" labelOnly="1" outline="0" fieldPosition="0">
        <references count="3">
          <reference field="0" count="1">
            <x v="4"/>
          </reference>
          <reference field="1" count="1" selected="0">
            <x v="3"/>
          </reference>
          <reference field="2" count="1" selected="0">
            <x v="0"/>
          </reference>
        </references>
      </pivotArea>
    </format>
    <format dxfId="26">
      <pivotArea dataOnly="0" labelOnly="1" outline="0" fieldPosition="0">
        <references count="3">
          <reference field="0" count="1">
            <x v="5"/>
          </reference>
          <reference field="1" count="1" selected="0">
            <x v="4"/>
          </reference>
          <reference field="2" count="1" selected="0">
            <x v="0"/>
          </reference>
        </references>
      </pivotArea>
    </format>
    <format dxfId="27">
      <pivotArea dataOnly="0" labelOnly="1" outline="0" fieldPosition="0">
        <references count="3">
          <reference field="0" count="3">
            <x v="7"/>
            <x v="8"/>
            <x v="11"/>
          </reference>
          <reference field="1" count="1" selected="0">
            <x v="0"/>
          </reference>
          <reference field="2" count="1" selected="0">
            <x v="1"/>
          </reference>
        </references>
      </pivotArea>
    </format>
    <format dxfId="28">
      <pivotArea dataOnly="0" labelOnly="1" outline="0" fieldPosition="0">
        <references count="3">
          <reference field="0" count="1">
            <x v="6"/>
          </reference>
          <reference field="1" count="1" selected="0">
            <x v="5"/>
          </reference>
          <reference field="2" count="1" selected="0">
            <x v="1"/>
          </reference>
        </references>
      </pivotArea>
    </format>
    <format dxfId="29">
      <pivotArea dataOnly="0" labelOnly="1" outline="0" fieldPosition="0">
        <references count="3">
          <reference field="0" count="2">
            <x v="9"/>
            <x v="12"/>
          </reference>
          <reference field="1" count="1" selected="0">
            <x v="0"/>
          </reference>
          <reference field="2" count="1" selected="0">
            <x v="2"/>
          </reference>
        </references>
      </pivotArea>
    </format>
    <format dxfId="30">
      <pivotArea dataOnly="0" labelOnly="1" outline="0" fieldPosition="0">
        <references count="3">
          <reference field="0" count="1">
            <x v="2"/>
          </reference>
          <reference field="1" count="1" selected="0">
            <x v="1"/>
          </reference>
          <reference field="2" count="1" selected="0">
            <x v="2"/>
          </reference>
        </references>
      </pivotArea>
    </format>
    <format dxfId="31">
      <pivotArea dataOnly="0" labelOnly="1" outline="0" fieldPosition="0">
        <references count="3">
          <reference field="0" count="1">
            <x v="13"/>
          </reference>
          <reference field="1" count="1" selected="0">
            <x v="0"/>
          </reference>
          <reference field="2" count="1" selected="0">
            <x v="3"/>
          </reference>
        </references>
      </pivotArea>
    </format>
    <format dxfId="32">
      <pivotArea dataOnly="0" labelOnly="1" outline="0" fieldPosition="0">
        <references count="3">
          <reference field="0" count="1">
            <x v="1"/>
          </reference>
          <reference field="1" count="1" selected="0">
            <x v="1"/>
          </reference>
          <reference field="2" count="1" selected="0">
            <x v="3"/>
          </reference>
        </references>
      </pivotArea>
    </format>
    <format dxfId="33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0"/>
          </reference>
        </references>
      </pivotArea>
    </format>
    <format dxfId="34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4"/>
          </reference>
        </references>
      </pivotArea>
    </format>
    <format dxfId="35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8"/>
          </reference>
        </references>
      </pivotArea>
    </format>
    <format dxfId="36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"/>
          </reference>
          <reference field="2" count="1" selected="0">
            <x v="0"/>
          </reference>
          <reference field="3" count="1">
            <x v="11"/>
          </reference>
        </references>
      </pivotArea>
    </format>
    <format dxfId="37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3"/>
          </reference>
          <reference field="2" count="1" selected="0">
            <x v="0"/>
          </reference>
          <reference field="3" count="1">
            <x v="12"/>
          </reference>
        </references>
      </pivotArea>
    </format>
    <format dxfId="38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4"/>
          </reference>
          <reference field="2" count="1" selected="0">
            <x v="0"/>
          </reference>
          <reference field="3" count="1">
            <x v="13"/>
          </reference>
        </references>
      </pivotArea>
    </format>
    <format dxfId="39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1"/>
          </reference>
        </references>
      </pivotArea>
    </format>
    <format dxfId="40"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2"/>
          </reference>
        </references>
      </pivotArea>
    </format>
    <format dxfId="41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5"/>
          </reference>
        </references>
      </pivotArea>
    </format>
    <format dxfId="42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5"/>
          </reference>
          <reference field="2" count="1" selected="0">
            <x v="1"/>
          </reference>
          <reference field="3" count="1">
            <x v="14"/>
          </reference>
        </references>
      </pivotArea>
    </format>
    <format dxfId="43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0"/>
          </reference>
          <reference field="2" count="1" selected="0">
            <x v="2"/>
          </reference>
          <reference field="3" count="1">
            <x v="3"/>
          </reference>
        </references>
      </pivotArea>
    </format>
    <format dxfId="44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0"/>
          </reference>
          <reference field="2" count="1" selected="0">
            <x v="2"/>
          </reference>
          <reference field="3" count="1">
            <x v="6"/>
          </reference>
        </references>
      </pivotArea>
    </format>
    <format dxfId="4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"/>
          </reference>
          <reference field="2" count="1" selected="0">
            <x v="2"/>
          </reference>
          <reference field="3" count="1">
            <x v="10"/>
          </reference>
        </references>
      </pivotArea>
    </format>
    <format dxfId="46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0"/>
          </reference>
          <reference field="2" count="1" selected="0">
            <x v="3"/>
          </reference>
          <reference field="3" count="1">
            <x v="7"/>
          </reference>
        </references>
      </pivotArea>
    </format>
    <format dxfId="4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 selected="0">
            <x v="3"/>
          </reference>
          <reference field="3" count="1">
            <x v="9"/>
          </reference>
        </references>
      </pivotArea>
    </format>
    <format dxfId="48">
      <pivotArea field="0" type="button" dataOnly="0" labelOnly="1" outline="0" axis="axisRow" fieldPosition="2"/>
    </format>
    <format dxfId="49">
      <pivotArea dataOnly="0" labelOnly="1" outline="0" fieldPosition="0">
        <references count="1">
          <reference field="0" count="0"/>
        </references>
      </pivotArea>
    </format>
    <format dxfId="50">
      <pivotArea dataOnly="0" labelOnly="1" outline="0" fieldPosition="0">
        <references count="1">
          <reference field="3" count="0"/>
        </references>
      </pivotArea>
    </format>
    <format dxfId="51">
      <pivotArea dataOnly="0" labelOnly="1" outline="0" fieldPosition="0">
        <references count="1">
          <reference field="4" count="0"/>
        </references>
      </pivotArea>
    </format>
    <format dxfId="52">
      <pivotArea dataOnly="0" labelOnly="1" outline="0" fieldPosition="0">
        <references count="1">
          <reference field="5" count="0"/>
        </references>
      </pivotArea>
    </format>
    <format dxfId="53">
      <pivotArea dataOnly="0" labelOnly="1" outline="0" fieldPosition="0">
        <references count="1">
          <reference field="1" count="0"/>
        </references>
      </pivotArea>
    </format>
    <format dxfId="54">
      <pivotArea field="0" type="button" dataOnly="0" labelOnly="1" outline="0" axis="axisRow" fieldPosition="2"/>
    </format>
    <format dxfId="55">
      <pivotArea dataOnly="0" labelOnly="1" outline="0" fieldPosition="0">
        <references count="3">
          <reference field="0" count="3">
            <x v="0"/>
            <x v="10"/>
            <x v="14"/>
          </reference>
          <reference field="1" count="1" selected="0">
            <x v="0"/>
          </reference>
          <reference field="2" count="1" selected="0">
            <x v="0"/>
          </reference>
        </references>
      </pivotArea>
    </format>
    <format dxfId="56">
      <pivotArea dataOnly="0" labelOnly="1" outline="0" fieldPosition="0">
        <references count="3">
          <reference field="0" count="1">
            <x v="3"/>
          </reference>
          <reference field="1" count="1" selected="0">
            <x v="2"/>
          </reference>
          <reference field="2" count="1" selected="0">
            <x v="0"/>
          </reference>
        </references>
      </pivotArea>
    </format>
    <format dxfId="57">
      <pivotArea dataOnly="0" labelOnly="1" outline="0" fieldPosition="0">
        <references count="3">
          <reference field="0" count="1">
            <x v="4"/>
          </reference>
          <reference field="1" count="1" selected="0">
            <x v="3"/>
          </reference>
          <reference field="2" count="1" selected="0">
            <x v="0"/>
          </reference>
        </references>
      </pivotArea>
    </format>
    <format dxfId="58">
      <pivotArea dataOnly="0" labelOnly="1" outline="0" fieldPosition="0">
        <references count="3">
          <reference field="0" count="1">
            <x v="5"/>
          </reference>
          <reference field="1" count="1" selected="0">
            <x v="4"/>
          </reference>
          <reference field="2" count="1" selected="0">
            <x v="0"/>
          </reference>
        </references>
      </pivotArea>
    </format>
    <format dxfId="59">
      <pivotArea dataOnly="0" labelOnly="1" outline="0" fieldPosition="0">
        <references count="3">
          <reference field="0" count="3">
            <x v="7"/>
            <x v="8"/>
            <x v="11"/>
          </reference>
          <reference field="1" count="1" selected="0">
            <x v="0"/>
          </reference>
          <reference field="2" count="1" selected="0">
            <x v="1"/>
          </reference>
        </references>
      </pivotArea>
    </format>
    <format dxfId="60">
      <pivotArea dataOnly="0" labelOnly="1" outline="0" fieldPosition="0">
        <references count="3">
          <reference field="0" count="1">
            <x v="6"/>
          </reference>
          <reference field="1" count="1" selected="0">
            <x v="5"/>
          </reference>
          <reference field="2" count="1" selected="0">
            <x v="1"/>
          </reference>
        </references>
      </pivotArea>
    </format>
    <format dxfId="61">
      <pivotArea dataOnly="0" labelOnly="1" outline="0" fieldPosition="0">
        <references count="3">
          <reference field="0" count="2">
            <x v="9"/>
            <x v="12"/>
          </reference>
          <reference field="1" count="1" selected="0">
            <x v="0"/>
          </reference>
          <reference field="2" count="1" selected="0">
            <x v="2"/>
          </reference>
        </references>
      </pivotArea>
    </format>
    <format dxfId="62">
      <pivotArea dataOnly="0" labelOnly="1" outline="0" fieldPosition="0">
        <references count="3">
          <reference field="0" count="1">
            <x v="2"/>
          </reference>
          <reference field="1" count="1" selected="0">
            <x v="1"/>
          </reference>
          <reference field="2" count="1" selected="0">
            <x v="2"/>
          </reference>
        </references>
      </pivotArea>
    </format>
    <format dxfId="63">
      <pivotArea dataOnly="0" labelOnly="1" outline="0" fieldPosition="0">
        <references count="3">
          <reference field="0" count="1">
            <x v="13"/>
          </reference>
          <reference field="1" count="1" selected="0">
            <x v="0"/>
          </reference>
          <reference field="2" count="1" selected="0">
            <x v="3"/>
          </reference>
        </references>
      </pivotArea>
    </format>
    <format dxfId="64">
      <pivotArea dataOnly="0" labelOnly="1" outline="0" fieldPosition="0">
        <references count="3">
          <reference field="0" count="1">
            <x v="1"/>
          </reference>
          <reference field="1" count="1" selected="0">
            <x v="1"/>
          </reference>
          <reference field="2" count="1" selected="0">
            <x v="3"/>
          </reference>
        </references>
      </pivotArea>
    </format>
    <format dxfId="65">
      <pivotArea field="3" type="button" dataOnly="0" labelOnly="1" outline="0" axis="axisRow" fieldPosition="3"/>
    </format>
    <format dxfId="66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0"/>
          </reference>
        </references>
      </pivotArea>
    </format>
    <format dxfId="67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4"/>
          </reference>
        </references>
      </pivotArea>
    </format>
    <format dxfId="68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8"/>
          </reference>
        </references>
      </pivotArea>
    </format>
    <format dxfId="69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"/>
          </reference>
          <reference field="2" count="1" selected="0">
            <x v="0"/>
          </reference>
          <reference field="3" count="1">
            <x v="11"/>
          </reference>
        </references>
      </pivotArea>
    </format>
    <format dxfId="70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3"/>
          </reference>
          <reference field="2" count="1" selected="0">
            <x v="0"/>
          </reference>
          <reference field="3" count="1">
            <x v="12"/>
          </reference>
        </references>
      </pivotArea>
    </format>
    <format dxfId="71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4"/>
          </reference>
          <reference field="2" count="1" selected="0">
            <x v="0"/>
          </reference>
          <reference field="3" count="1">
            <x v="13"/>
          </reference>
        </references>
      </pivotArea>
    </format>
    <format dxfId="72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1"/>
          </reference>
        </references>
      </pivotArea>
    </format>
    <format dxfId="73"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2"/>
          </reference>
        </references>
      </pivotArea>
    </format>
    <format dxfId="74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5"/>
          </reference>
        </references>
      </pivotArea>
    </format>
    <format dxfId="75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5"/>
          </reference>
          <reference field="2" count="1" selected="0">
            <x v="1"/>
          </reference>
          <reference field="3" count="1">
            <x v="14"/>
          </reference>
        </references>
      </pivotArea>
    </format>
    <format dxfId="76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0"/>
          </reference>
          <reference field="2" count="1" selected="0">
            <x v="2"/>
          </reference>
          <reference field="3" count="1">
            <x v="3"/>
          </reference>
        </references>
      </pivotArea>
    </format>
    <format dxfId="77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0"/>
          </reference>
          <reference field="2" count="1" selected="0">
            <x v="2"/>
          </reference>
          <reference field="3" count="1">
            <x v="6"/>
          </reference>
        </references>
      </pivotArea>
    </format>
    <format dxfId="7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"/>
          </reference>
          <reference field="2" count="1" selected="0">
            <x v="2"/>
          </reference>
          <reference field="3" count="1">
            <x v="10"/>
          </reference>
        </references>
      </pivotArea>
    </format>
    <format dxfId="79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0"/>
          </reference>
          <reference field="2" count="1" selected="0">
            <x v="3"/>
          </reference>
          <reference field="3" count="1">
            <x v="7"/>
          </reference>
        </references>
      </pivotArea>
    </format>
    <format dxfId="8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 selected="0">
            <x v="3"/>
          </reference>
          <reference field="3" count="1">
            <x v="9"/>
          </reference>
        </references>
      </pivotArea>
    </format>
    <format dxfId="81">
      <pivotArea field="4" type="button" dataOnly="0" labelOnly="1" outline="0" axis="axisRow" fieldPosition="4"/>
    </format>
    <format dxfId="82">
      <pivotArea field="5" type="button" dataOnly="0" labelOnly="1" outline="0" axis="axisRow" fieldPosition="5"/>
    </format>
    <format dxfId="83">
      <pivotArea field="1" type="button" dataOnly="0" labelOnly="1" outline="0" axis="axisRow" fieldPosition="1"/>
    </format>
    <format dxfId="84">
      <pivotArea dataOnly="0" labelOnly="1" outline="0" fieldPosition="0">
        <references count="2">
          <reference field="1" count="4">
            <x v="0"/>
            <x v="2"/>
            <x v="3"/>
            <x v="4"/>
          </reference>
          <reference field="2" count="1" selected="0">
            <x v="0"/>
          </reference>
        </references>
      </pivotArea>
    </format>
    <format dxfId="85">
      <pivotArea dataOnly="0" labelOnly="1" outline="0" fieldPosition="0">
        <references count="2">
          <reference field="1" count="2">
            <x v="0"/>
            <x v="5"/>
          </reference>
          <reference field="2" count="1" selected="0">
            <x v="1"/>
          </reference>
        </references>
      </pivotArea>
    </format>
    <format dxfId="86">
      <pivotArea dataOnly="0" labelOnly="1" outline="0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87">
      <pivotArea dataOnly="0" labelOnly="1" outline="0" fieldPosition="0">
        <references count="2">
          <reference field="1" count="2">
            <x v="0"/>
            <x v="1"/>
          </reference>
          <reference field="2" count="1" selected="0">
            <x v="3"/>
          </reference>
        </references>
      </pivotArea>
    </format>
    <format dxfId="88">
      <pivotArea field="1" type="button" dataOnly="0" labelOnly="1" outline="0" axis="axisRow" fieldPosition="1"/>
    </format>
    <format dxfId="89">
      <pivotArea field="3" type="button" dataOnly="0" labelOnly="1" outline="0" axis="axisRow" fieldPosition="3"/>
    </format>
    <format dxfId="90">
      <pivotArea field="4" type="button" dataOnly="0" labelOnly="1" outline="0" axis="axisRow" fieldPosition="4"/>
    </format>
  </formats>
  <pivotTableStyleInfo name="Assignment Detail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altText="Assignment Detail PivotTable" altTextSummary="Assignment details grouped by Instructor, then by Course." hideValuesRow="1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licer_Course" sourceName="Course">
  <pivotTables>
    <pivotTable tabId="3" name="AssignmentsPivotTable"/>
  </pivotTables>
  <data>
    <tabular pivotCacheId="2" showMissing="0">
      <items count="6">
        <i x="0" s="1"/>
        <i x="1" s="1"/>
        <i x="2" s="1"/>
        <i x="5" s="1" nd="1"/>
        <i x="3" s="1" nd="1"/>
        <i x="4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licer_Started_on" sourceName="Started on">
  <pivotTables>
    <pivotTable tabId="3" name="AssignmentsPivotTable"/>
  </pivotTables>
  <data>
    <tabular pivotCacheId="2" showMissing="0">
      <items count="63">
        <i x="3" s="1"/>
        <i x="8" s="1"/>
        <i x="5" s="1"/>
        <i x="0" s="1"/>
        <i x="10" s="1"/>
        <i x="4" s="1"/>
        <i x="6" s="1"/>
        <i x="1" s="1"/>
        <i x="2" s="1"/>
        <i x="9" s="1"/>
        <i x="7" s="1"/>
        <i x="41" s="1" nd="1"/>
        <i x="14" s="1" nd="1"/>
        <i x="35" s="1" nd="1"/>
        <i x="56" s="1" nd="1"/>
        <i x="28" s="1" nd="1"/>
        <i x="48" s="1" nd="1"/>
        <i x="20" s="1" nd="1"/>
        <i x="39" s="1" nd="1"/>
        <i x="11" s="1" nd="1"/>
        <i x="33" s="1" nd="1"/>
        <i x="55" s="1" nd="1"/>
        <i x="26" s="1" nd="1"/>
        <i x="47" s="1" nd="1"/>
        <i x="19" s="1" nd="1"/>
        <i x="37" s="1" nd="1"/>
        <i x="15" s="1" nd="1"/>
        <i x="49" s="1" nd="1"/>
        <i x="21" s="1" nd="1"/>
        <i x="27" s="1" nd="1"/>
        <i x="23" s="1" nd="1"/>
        <i x="40" s="1" nd="1"/>
        <i x="25" s="1" nd="1"/>
        <i x="61" s="1" nd="1"/>
        <i x="31" s="1" nd="1"/>
        <i x="53" s="1" nd="1"/>
        <i x="43" s="1" nd="1"/>
        <i x="17" s="1" nd="1"/>
        <i x="36" s="1" nd="1"/>
        <i x="58" s="1" nd="1"/>
        <i x="30" s="1" nd="1"/>
        <i x="50" s="1" nd="1"/>
        <i x="22" s="1" nd="1"/>
        <i x="12" s="1" nd="1"/>
        <i x="34" s="1" nd="1"/>
        <i x="45" s="1" nd="1"/>
        <i x="18" s="1" nd="1"/>
        <i x="60" s="1" nd="1"/>
        <i x="52" s="1" nd="1"/>
        <i x="24" s="1" nd="1"/>
        <i x="42" s="1" nd="1"/>
        <i x="16" s="1" nd="1"/>
        <i x="57" s="1" nd="1"/>
        <i x="29" s="1" nd="1"/>
        <i x="44" s="1" nd="1"/>
        <i x="38" s="1" nd="1"/>
        <i x="32" s="1" nd="1"/>
        <i x="46" s="1" nd="1"/>
        <i x="62" s="1" nd="1"/>
        <i x="54" s="1" nd="1"/>
        <i x="59" s="1" nd="1"/>
        <i x="51" s="1" nd="1"/>
        <i x="13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licer_Due_on" sourceName="Due on">
  <pivotTables>
    <pivotTable tabId="3" name="AssignmentsPivotTable"/>
  </pivotTables>
  <data>
    <tabular pivotCacheId="2" showMissing="0">
      <items count="160">
        <i x="8" s="1"/>
        <i x="4" s="1"/>
        <i x="6" s="1"/>
        <i x="0" s="1"/>
        <i x="3" s="1"/>
        <i x="2" s="1"/>
        <i x="10" s="1"/>
        <i x="7" s="1"/>
        <i x="9" s="1"/>
        <i x="1" s="1"/>
        <i x="5" s="1"/>
        <i x="37" s="1" nd="1"/>
        <i x="96" s="1" nd="1"/>
        <i x="73" s="1" nd="1"/>
        <i x="127" s="1" nd="1"/>
        <i x="133" s="1" nd="1"/>
        <i x="52" s="1" nd="1"/>
        <i x="21" s="1" nd="1"/>
        <i x="85" s="1" nd="1"/>
        <i x="57" s="1" nd="1"/>
        <i x="114" s="1" nd="1"/>
        <i x="91" s="1" nd="1"/>
        <i x="151" s="1" nd="1"/>
        <i x="117" s="1" nd="1"/>
        <i x="38" s="1" nd="1"/>
        <i x="155" s="1" nd="1"/>
        <i x="74" s="1" nd="1"/>
        <i x="11" s="1" nd="1"/>
        <i x="78" s="1" nd="1"/>
        <i x="45" s="1" nd="1"/>
        <i x="105" s="1" nd="1"/>
        <i x="81" s="1" nd="1"/>
        <i x="138" s="1" nd="1"/>
        <i x="118" s="1" nd="1"/>
        <i x="39" s="1" nd="1"/>
        <i x="156" s="1" nd="1"/>
        <i x="41" s="1" nd="1"/>
        <i x="46" s="1" nd="1"/>
        <i x="148" s="1" nd="1"/>
        <i x="42" s="1" nd="1"/>
        <i x="140" s="1" nd="1"/>
        <i x="34" s="1" nd="1"/>
        <i x="79" s="1" nd="1"/>
        <i x="134" s="1" nd="1"/>
        <i x="53" s="1" nd="1"/>
        <i x="26" s="1" nd="1"/>
        <i x="69" s="1" nd="1"/>
        <i x="106" s="1" nd="1"/>
        <i x="22" s="1" nd="1"/>
        <i x="86" s="1" nd="1"/>
        <i x="62" s="1" nd="1"/>
        <i x="76" s="1" nd="1"/>
        <i x="109" s="1" nd="1"/>
        <i x="67" s="1" nd="1"/>
        <i x="104" s="1" nd="1"/>
        <i x="18" s="1" nd="1"/>
        <i x="142" s="1" nd="1"/>
        <i x="61" s="1" nd="1"/>
        <i x="119" s="1" nd="1"/>
        <i x="97" s="1" nd="1"/>
        <i x="136" s="1" nd="1"/>
        <i x="54" s="1" nd="1"/>
        <i x="29" s="1" nd="1"/>
        <i x="94" s="1" nd="1"/>
        <i x="157" s="1" nd="1"/>
        <i x="128" s="1" nd="1"/>
        <i x="141" s="1" nd="1"/>
        <i x="35" s="1" nd="1"/>
        <i x="135" s="1" nd="1"/>
        <i x="27" s="1" nd="1"/>
        <i x="92" s="1" nd="1"/>
        <i x="70" s="1" nd="1"/>
        <i x="124" s="1" nd="1"/>
        <i x="47" s="1" nd="1"/>
        <i x="23" s="1" nd="1"/>
        <i x="144" s="1" nd="1"/>
        <i x="63" s="1" nd="1"/>
        <i x="121" s="1" nd="1"/>
        <i x="99" s="1" nd="1"/>
        <i x="14" s="1" nd="1"/>
        <i x="82" s="1" nd="1"/>
        <i x="58" s="1" nd="1"/>
        <i x="123" s="1" nd="1"/>
        <i x="19" s="1" nd="1"/>
        <i x="84" s="1" nd="1"/>
        <i x="143" s="1" nd="1"/>
        <i x="120" s="1" nd="1"/>
        <i x="12" s="1" nd="1"/>
        <i x="80" s="1" nd="1"/>
        <i x="55" s="1" nd="1"/>
        <i x="112" s="1" nd="1"/>
        <i x="30" s="1" nd="1"/>
        <i x="95" s="1" nd="1"/>
        <i x="158" s="1" nd="1"/>
        <i x="49" s="1" nd="1"/>
        <i x="107" s="1" nd="1"/>
        <i x="89" s="1" nd="1"/>
        <i x="149" s="1" nd="1"/>
        <i x="65" s="1" nd="1"/>
        <i x="43" s="1" nd="1"/>
        <i x="110" s="1" nd="1"/>
        <i x="28" s="1" nd="1"/>
        <i x="93" s="1" nd="1"/>
        <i x="154" s="1" nd="1"/>
        <i x="71" s="1" nd="1"/>
        <i x="125" s="1" nd="1"/>
        <i x="48" s="1" nd="1"/>
        <i x="145" s="1" nd="1"/>
        <i x="64" s="1" nd="1"/>
        <i x="122" s="1" nd="1"/>
        <i x="40" s="1" nd="1"/>
        <i x="100" s="1" nd="1"/>
        <i x="15" s="1" nd="1"/>
        <i x="83" s="1" nd="1"/>
        <i x="32" s="1" nd="1"/>
        <i x="98" s="1" nd="1"/>
        <i x="13" s="1" nd="1"/>
        <i x="113" s="1" nd="1"/>
        <i x="31" s="1" nd="1"/>
        <i x="129" s="1" nd="1"/>
        <i x="50" s="1" nd="1"/>
        <i x="150" s="1" nd="1"/>
        <i x="66" s="1" nd="1"/>
        <i x="36" s="1" nd="1"/>
        <i x="111" s="1" nd="1"/>
        <i x="72" s="1" nd="1"/>
        <i x="126" s="1" nd="1"/>
        <i x="87" s="1" nd="1"/>
        <i x="146" s="1" nd="1"/>
        <i x="101" s="1" nd="1"/>
        <i x="16" s="1" nd="1"/>
        <i x="139" s="1" nd="1"/>
        <i x="115" s="1" nd="1"/>
        <i x="33" s="1" nd="1"/>
        <i x="77" s="1" nd="1"/>
        <i x="131" s="1" nd="1"/>
        <i x="51" s="1" nd="1"/>
        <i x="152" s="1" nd="1"/>
        <i x="68" s="1" nd="1"/>
        <i x="137" s="1" nd="1"/>
        <i x="56" s="1" nd="1"/>
        <i x="159" s="1" nd="1"/>
        <i x="75" s="1" nd="1"/>
        <i x="130" s="1" nd="1"/>
        <i x="108" s="1" nd="1"/>
        <i x="24" s="1" nd="1"/>
        <i x="90" s="1" nd="1"/>
        <i x="44" s="1" nd="1"/>
        <i x="103" s="1" nd="1"/>
        <i x="59" s="1" nd="1"/>
        <i x="116" s="1" nd="1"/>
        <i x="88" s="1" nd="1"/>
        <i x="147" s="1" nd="1"/>
        <i x="102" s="1" nd="1"/>
        <i x="17" s="1" nd="1"/>
        <i x="132" s="1" nd="1"/>
        <i x="153" s="1" nd="1"/>
        <i x="20" s="1" nd="1"/>
        <i x="25" s="1" nd="1"/>
        <i x="60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licer_Progress" sourceName="Progress">
  <pivotTables>
    <pivotTable tabId="3" name="AssignmentsPivotTable"/>
  </pivotTables>
  <data>
    <tabular pivotCacheId="2" showMissing="0">
      <items count="14">
        <i x="1" s="1"/>
        <i x="3" s="1"/>
        <i x="5" s="1"/>
        <i x="6" s="1"/>
        <i x="7" s="1"/>
        <i x="4" s="1"/>
        <i x="9" s="1"/>
        <i x="10" s="1"/>
        <i x="8" s="1"/>
        <i x="2" s="1"/>
        <i x="0" s="1"/>
        <i x="13" s="1" nd="1"/>
        <i x="11" s="1" nd="1"/>
        <i x="12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licer_Assignment" sourceName="Assignment">
  <pivotTables>
    <pivotTable tabId="3" name="AssignmentsPivotTable"/>
  </pivotTables>
  <data>
    <tabular pivotCacheId="2">
      <items count="16">
        <i x="0" s="1"/>
        <i x="9" s="1"/>
        <i x="10" s="1"/>
        <i x="11" s="1"/>
        <i x="1" s="1"/>
        <i x="2" s="1"/>
        <i x="3" s="1"/>
        <i x="4" s="1"/>
        <i x="5" s="1"/>
        <i x="6" s="1"/>
        <i x="7" s="1"/>
        <i x="8" s="1"/>
        <i x="13" s="1" nd="1"/>
        <i x="12" s="1" nd="1"/>
        <i x="14" s="1" nd="1"/>
        <i x="15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Course" cache="Slicer_Course" caption="Course" rowHeight="182880"/>
  <slicer name="Started on" cache="Slicer_Started_on" caption="Started on" rowHeight="182880"/>
  <slicer name="Due on" cache="Slicer_Due_on" caption="Due on" rowHeight="182880"/>
  <slicer name="Progress" cache="Slicer_Progress" caption="Progress" rowHeight="182880"/>
  <slicer name="Assignment" cache="Slicer_Assignment" caption="Assignment" rowHeight="182880"/>
</slicers>
</file>

<file path=xl/tables/table1.xml><?xml version="1.0" encoding="utf-8"?>
<table xmlns="http://schemas.openxmlformats.org/spreadsheetml/2006/main" id="2" name="Assignments" displayName="Assignments" ref="B7:H19" totalsRowShown="0" headerRowDxfId="8" dataDxfId="7">
  <autoFilter ref="B7:H19"/>
  <tableColumns count="7">
    <tableColumn id="2" name="Assignment" dataDxfId="6"/>
    <tableColumn id="1" name="Course" dataDxfId="5"/>
    <tableColumn id="6" name="Instructor" dataDxfId="4"/>
    <tableColumn id="4" name="Started on" dataDxfId="3"/>
    <tableColumn id="3" name="Due on" dataDxfId="2">
      <calculatedColumnFormula>TODAY()+(ROW(A1)*10)-25</calculatedColumnFormula>
    </tableColumn>
    <tableColumn id="5" name="Progress" dataDxfId="1">
      <calculatedColumnFormula>Assignments[[#This Row],[Percent]]</calculatedColumnFormula>
    </tableColumn>
    <tableColumn id="7" name="Percent" dataDxfId="0"/>
  </tableColumns>
  <tableStyleInfo name="Assignment schedule" showFirstColumn="0" showLastColumn="0" showRowStripes="1" showColumnStripes="0"/>
  <extLst>
    <ext xmlns:x14="http://schemas.microsoft.com/office/spreadsheetml/2009/9/main" uri="{504A1905-F514-4f6f-8877-14C23A59335A}">
      <x14:table altText="Assignments" altTextSummary="List of assignments, course, instruction, Start on, Due on, Progress bar, and percent complete.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Waveform">
  <a:themeElements>
    <a:clrScheme name="Assignment Schedule">
      <a:dk1>
        <a:sysClr val="windowText" lastClr="000000"/>
      </a:dk1>
      <a:lt1>
        <a:srgbClr val="FFFFFF"/>
      </a:lt1>
      <a:dk2>
        <a:srgbClr val="000000"/>
      </a:dk2>
      <a:lt2>
        <a:srgbClr val="FFFFFF"/>
      </a:lt2>
      <a:accent1>
        <a:srgbClr val="F7901E"/>
      </a:accent1>
      <a:accent2>
        <a:srgbClr val="5AAA4D"/>
      </a:accent2>
      <a:accent3>
        <a:srgbClr val="FEC60B"/>
      </a:accent3>
      <a:accent4>
        <a:srgbClr val="0074B4"/>
      </a:accent4>
      <a:accent5>
        <a:srgbClr val="775FAE"/>
      </a:accent5>
      <a:accent6>
        <a:srgbClr val="D85264"/>
      </a:accent6>
      <a:hlink>
        <a:srgbClr val="0074B4"/>
      </a:hlink>
      <a:folHlink>
        <a:srgbClr val="775FAE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Waveform">
      <a:fillStyleLst>
        <a:solidFill>
          <a:schemeClr val="phClr"/>
        </a:solidFill>
        <a:gradFill rotWithShape="1">
          <a:gsLst>
            <a:gs pos="0">
              <a:schemeClr val="phClr">
                <a:tint val="0"/>
              </a:schemeClr>
            </a:gs>
            <a:gs pos="44000">
              <a:schemeClr val="phClr">
                <a:tint val="60000"/>
                <a:satMod val="120000"/>
              </a:schemeClr>
            </a:gs>
            <a:gs pos="100000">
              <a:schemeClr val="phClr">
                <a:tint val="90000"/>
                <a:alpha val="100000"/>
                <a:lumMod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20000"/>
                <a:lumMod val="120000"/>
              </a:schemeClr>
            </a:gs>
            <a:gs pos="100000">
              <a:schemeClr val="phClr">
                <a:shade val="89000"/>
                <a:lumMod val="9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>
              <a:shade val="75000"/>
              <a:lumMod val="8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dir="5400000" rotWithShape="0">
              <a:srgbClr val="000000">
                <a:alpha val="38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6360000"/>
            </a:lightRig>
          </a:scene3d>
          <a:sp3d prstMaterial="flat">
            <a:bevelT w="12700" h="12700"/>
          </a:sp3d>
        </a:effectStyle>
        <a:effectStyle>
          <a:effectLst>
            <a:outerShdw blurRad="50800" dist="25400" dir="5400000" rotWithShape="0">
              <a:srgbClr val="000000">
                <a:alpha val="38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6360000"/>
            </a:lightRig>
          </a:scene3d>
          <a:sp3d contourW="19050" prstMaterial="flat">
            <a:bevelT w="63500" h="63500"/>
            <a:contourClr>
              <a:schemeClr val="phClr">
                <a:shade val="25000"/>
                <a:satMod val="18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40000">
              <a:schemeClr val="phClr">
                <a:tint val="94000"/>
                <a:shade val="94000"/>
                <a:alpha val="100000"/>
                <a:satMod val="114000"/>
                <a:lumMod val="114000"/>
              </a:schemeClr>
            </a:gs>
            <a:gs pos="74000">
              <a:schemeClr val="phClr">
                <a:tint val="94000"/>
                <a:shade val="94000"/>
                <a:satMod val="128000"/>
                <a:lumMod val="100000"/>
              </a:schemeClr>
            </a:gs>
            <a:gs pos="100000">
              <a:schemeClr val="phClr">
                <a:tint val="98000"/>
                <a:shade val="100000"/>
                <a:hueMod val="98000"/>
                <a:satMod val="100000"/>
                <a:lumMod val="74000"/>
              </a:schemeClr>
            </a:gs>
          </a:gsLst>
          <a:path path="circle">
            <a:fillToRect l="20000" t="-40000" r="20000" b="14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96000"/>
                <a:satMod val="130000"/>
                <a:lumMod val="50000"/>
              </a:schemeClr>
              <a:schemeClr val="phClr">
                <a:tint val="96000"/>
                <a:satMod val="114000"/>
                <a:lumMod val="114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I19"/>
  <sheetViews>
    <sheetView showGridLines="0" tabSelected="1" zoomScaleNormal="100" zoomScaleSheetLayoutView="115" workbookViewId="0"/>
  </sheetViews>
  <sheetFormatPr defaultRowHeight="17.25" customHeight="1"/>
  <cols>
    <col min="1" max="1" width="2.5703125" customWidth="1"/>
    <col min="2" max="2" width="33" customWidth="1"/>
    <col min="3" max="3" width="24.85546875" customWidth="1"/>
    <col min="4" max="4" width="22.42578125" customWidth="1"/>
    <col min="5" max="6" width="12.7109375" style="33" customWidth="1"/>
    <col min="7" max="7" width="13.28515625" customWidth="1"/>
    <col min="8" max="8" width="11" customWidth="1"/>
    <col min="9" max="9" width="2.5703125" customWidth="1"/>
    <col min="10" max="10" width="3.7109375" customWidth="1"/>
  </cols>
  <sheetData>
    <row r="1" spans="1:9" ht="37.5" customHeight="1">
      <c r="A1" s="1"/>
      <c r="B1" s="46" t="s">
        <v>0</v>
      </c>
      <c r="C1" s="37"/>
      <c r="D1" s="38"/>
      <c r="E1" s="38"/>
      <c r="F1" s="39" t="b">
        <v>0</v>
      </c>
      <c r="G1" s="50" t="s">
        <v>1</v>
      </c>
      <c r="H1" s="50"/>
      <c r="I1" s="28"/>
    </row>
    <row r="2" spans="1:9" ht="19.5" customHeight="1">
      <c r="A2" s="1"/>
      <c r="B2" s="3"/>
      <c r="C2" s="49" t="s">
        <v>2</v>
      </c>
      <c r="D2" s="49"/>
      <c r="E2" s="49"/>
      <c r="F2" s="40" t="s">
        <v>3</v>
      </c>
      <c r="G2" s="26" t="s">
        <v>4</v>
      </c>
      <c r="H2" s="27">
        <v>0.99</v>
      </c>
      <c r="I2" s="1"/>
    </row>
    <row r="3" spans="1:9" ht="14.25" customHeight="1">
      <c r="A3" s="1"/>
      <c r="B3" s="3"/>
      <c r="C3" s="47"/>
      <c r="D3" s="47"/>
      <c r="E3" s="47"/>
      <c r="F3" s="41"/>
      <c r="G3" s="29"/>
      <c r="H3" s="29"/>
      <c r="I3" s="1"/>
    </row>
    <row r="4" spans="1:9" ht="12" customHeight="1">
      <c r="E4" s="34"/>
      <c r="F4" s="34"/>
    </row>
    <row r="5" spans="1:9" ht="17.25" customHeight="1">
      <c r="B5" s="30" t="s">
        <v>5</v>
      </c>
      <c r="C5" s="31">
        <v>2</v>
      </c>
      <c r="D5" s="31" t="s">
        <v>6</v>
      </c>
      <c r="E5" s="35"/>
      <c r="F5" s="34"/>
    </row>
    <row r="6" spans="1:9" ht="13.5" customHeight="1">
      <c r="E6" s="34"/>
      <c r="F6" s="34"/>
    </row>
    <row r="7" spans="1:9" ht="24" customHeight="1">
      <c r="B7" s="10" t="s">
        <v>7</v>
      </c>
      <c r="C7" s="10" t="s">
        <v>8</v>
      </c>
      <c r="D7" s="10" t="s">
        <v>9</v>
      </c>
      <c r="E7" s="36" t="s">
        <v>10</v>
      </c>
      <c r="F7" s="36" t="s">
        <v>11</v>
      </c>
      <c r="G7" s="10" t="s">
        <v>12</v>
      </c>
      <c r="H7" s="10" t="s">
        <v>13</v>
      </c>
    </row>
    <row r="8" spans="1:9" ht="17.25" customHeight="1">
      <c r="B8" s="42" t="s">
        <v>14</v>
      </c>
      <c r="C8" s="42" t="s">
        <v>15</v>
      </c>
      <c r="D8" s="42" t="s">
        <v>16</v>
      </c>
      <c r="E8" s="43">
        <f ca="1">TODAY()-30</f>
        <v>41947</v>
      </c>
      <c r="F8" s="43">
        <f ca="1">TODAY()+30</f>
        <v>42007</v>
      </c>
      <c r="G8" s="44">
        <f>Assignments[[#This Row],[Percent]]</f>
        <v>1</v>
      </c>
      <c r="H8" s="45">
        <v>1</v>
      </c>
    </row>
    <row r="9" spans="1:9" ht="17.25" customHeight="1">
      <c r="B9" s="42" t="s">
        <v>17</v>
      </c>
      <c r="C9" s="42" t="s">
        <v>15</v>
      </c>
      <c r="D9" s="42" t="s">
        <v>18</v>
      </c>
      <c r="E9" s="43">
        <f ca="1">TODAY()-20</f>
        <v>41957</v>
      </c>
      <c r="F9" s="43">
        <f ca="1">TODAY()+60</f>
        <v>42037</v>
      </c>
      <c r="G9" s="44">
        <f>Assignments[[#This Row],[Percent]]</f>
        <v>0.1</v>
      </c>
      <c r="H9" s="45">
        <v>0.1</v>
      </c>
    </row>
    <row r="10" spans="1:9" ht="17.25" customHeight="1">
      <c r="B10" s="21" t="s">
        <v>19</v>
      </c>
      <c r="C10" s="21" t="s">
        <v>15</v>
      </c>
      <c r="D10" s="21" t="s">
        <v>18</v>
      </c>
      <c r="E10" s="22">
        <f ca="1">TODAY()-15</f>
        <v>41962</v>
      </c>
      <c r="F10" s="22">
        <f ca="1">TODAY()+42</f>
        <v>42019</v>
      </c>
      <c r="G10" s="23">
        <f>Assignments[[#This Row],[Percent]]</f>
        <v>0.8</v>
      </c>
      <c r="H10" s="24">
        <v>0.8</v>
      </c>
    </row>
    <row r="11" spans="1:9" ht="17.25" customHeight="1">
      <c r="B11" s="21" t="s">
        <v>20</v>
      </c>
      <c r="C11" s="21" t="s">
        <v>15</v>
      </c>
      <c r="D11" s="21" t="s">
        <v>21</v>
      </c>
      <c r="E11" s="22">
        <f ca="1">TODAY()-60</f>
        <v>41917</v>
      </c>
      <c r="F11" s="22">
        <f ca="1">TODAY()+40</f>
        <v>42017</v>
      </c>
      <c r="G11" s="23">
        <f>Assignments[[#This Row],[Percent]]</f>
        <v>0.2</v>
      </c>
      <c r="H11" s="24">
        <v>0.2</v>
      </c>
    </row>
    <row r="12" spans="1:9" ht="17.25" customHeight="1">
      <c r="B12" s="21" t="s">
        <v>22</v>
      </c>
      <c r="C12" s="21" t="s">
        <v>15</v>
      </c>
      <c r="D12" s="21" t="s">
        <v>16</v>
      </c>
      <c r="E12" s="22">
        <f ca="1">TODAY()-25</f>
        <v>41952</v>
      </c>
      <c r="F12" s="22">
        <f ca="1">TODAY()+20</f>
        <v>41997</v>
      </c>
      <c r="G12" s="23">
        <f>Assignments[[#This Row],[Percent]]</f>
        <v>0.5</v>
      </c>
      <c r="H12" s="24">
        <v>0.5</v>
      </c>
    </row>
    <row r="13" spans="1:9" ht="17.25" customHeight="1">
      <c r="B13" s="21" t="s">
        <v>23</v>
      </c>
      <c r="C13" s="21" t="s">
        <v>15</v>
      </c>
      <c r="D13" s="21" t="s">
        <v>18</v>
      </c>
      <c r="E13" s="22">
        <f ca="1">TODAY()-34</f>
        <v>41943</v>
      </c>
      <c r="F13" s="22">
        <f ca="1">TODAY()+80</f>
        <v>42057</v>
      </c>
      <c r="G13" s="23">
        <f>Assignments[[#This Row],[Percent]]</f>
        <v>0.3</v>
      </c>
      <c r="H13" s="24">
        <v>0.3</v>
      </c>
    </row>
    <row r="14" spans="1:9" ht="17.25" customHeight="1">
      <c r="B14" s="21" t="s">
        <v>24</v>
      </c>
      <c r="C14" s="21" t="s">
        <v>15</v>
      </c>
      <c r="D14" s="21" t="s">
        <v>21</v>
      </c>
      <c r="E14" s="22">
        <f ca="1">TODAY()-22</f>
        <v>41955</v>
      </c>
      <c r="F14" s="22">
        <f ca="1">TODAY()+24</f>
        <v>42001</v>
      </c>
      <c r="G14" s="23">
        <f>Assignments[[#This Row],[Percent]]</f>
        <v>0.35</v>
      </c>
      <c r="H14" s="24">
        <v>0.35</v>
      </c>
    </row>
    <row r="15" spans="1:9" ht="17.25" customHeight="1">
      <c r="B15" s="21" t="s">
        <v>25</v>
      </c>
      <c r="C15" s="21" t="s">
        <v>15</v>
      </c>
      <c r="D15" s="21" t="s">
        <v>26</v>
      </c>
      <c r="E15" s="22">
        <f ca="1">TODAY()-10</f>
        <v>41967</v>
      </c>
      <c r="F15" s="22">
        <f ca="1">TODAY()+50</f>
        <v>42027</v>
      </c>
      <c r="G15" s="23">
        <f>Assignments[[#This Row],[Percent]]</f>
        <v>0.4</v>
      </c>
      <c r="H15" s="24">
        <v>0.4</v>
      </c>
    </row>
    <row r="16" spans="1:9" ht="17.25" customHeight="1">
      <c r="B16" s="21" t="s">
        <v>27</v>
      </c>
      <c r="C16" s="21" t="s">
        <v>15</v>
      </c>
      <c r="D16" s="21" t="s">
        <v>16</v>
      </c>
      <c r="E16" s="22">
        <f ca="1">TODAY()-10</f>
        <v>41967</v>
      </c>
      <c r="F16" s="22">
        <f ca="1">TODAY()+18</f>
        <v>41995</v>
      </c>
      <c r="G16" s="23">
        <f>Assignments[[#This Row],[Percent]]</f>
        <v>0.75</v>
      </c>
      <c r="H16" s="24">
        <v>0.75</v>
      </c>
    </row>
    <row r="17" spans="2:8" ht="17.25" customHeight="1">
      <c r="B17" s="21" t="s">
        <v>28</v>
      </c>
      <c r="C17" s="21" t="s">
        <v>29</v>
      </c>
      <c r="D17" s="21" t="s">
        <v>26</v>
      </c>
      <c r="E17" s="22">
        <f ca="1">TODAY()-50</f>
        <v>41927</v>
      </c>
      <c r="F17" s="22">
        <f ca="1">TODAY()+60</f>
        <v>42037</v>
      </c>
      <c r="G17" s="23">
        <f>Assignments[[#This Row],[Percent]]</f>
        <v>0.5</v>
      </c>
      <c r="H17" s="24">
        <v>0.5</v>
      </c>
    </row>
    <row r="18" spans="2:8" ht="17.25" customHeight="1">
      <c r="B18" s="21" t="s">
        <v>30</v>
      </c>
      <c r="C18" s="21" t="s">
        <v>29</v>
      </c>
      <c r="D18" s="21" t="s">
        <v>21</v>
      </c>
      <c r="E18" s="22">
        <f ca="1">TODAY()-13</f>
        <v>41964</v>
      </c>
      <c r="F18" s="22">
        <f ca="1">TODAY()+55</f>
        <v>42032</v>
      </c>
      <c r="G18" s="23">
        <f>Assignments[[#This Row],[Percent]]</f>
        <v>0.55000000000000004</v>
      </c>
      <c r="H18" s="24">
        <v>0.55000000000000004</v>
      </c>
    </row>
    <row r="19" spans="2:8" ht="17.25" customHeight="1">
      <c r="B19" s="21" t="s">
        <v>31</v>
      </c>
      <c r="C19" s="21" t="s">
        <v>32</v>
      </c>
      <c r="D19" s="21" t="s">
        <v>16</v>
      </c>
      <c r="E19" s="22">
        <f ca="1">TODAY()-28</f>
        <v>41949</v>
      </c>
      <c r="F19" s="22">
        <f ca="1">TODAY()+44</f>
        <v>42021</v>
      </c>
      <c r="G19" s="23">
        <f>Assignments[[#This Row],[Percent]]</f>
        <v>0.6</v>
      </c>
      <c r="H19" s="24">
        <v>0.6</v>
      </c>
    </row>
  </sheetData>
  <mergeCells count="2">
    <mergeCell ref="C2:E2"/>
    <mergeCell ref="G1:H1"/>
  </mergeCells>
  <conditionalFormatting sqref="B8:H19">
    <cfRule type="expression" dxfId="11" priority="49" stopIfTrue="1">
      <formula>$G8=1</formula>
    </cfRule>
    <cfRule type="expression" dxfId="10" priority="50" stopIfTrue="1">
      <formula>(HighlightRule)*($F8&lt;=TODAY()+DateCheck)*($F8&gt;=TODAY())</formula>
    </cfRule>
  </conditionalFormatting>
  <conditionalFormatting sqref="G8:G19">
    <cfRule type="dataBar" priority="61">
      <dataBar showValue="0">
        <cfvo type="num" val="0"/>
        <cfvo type="num" val="1"/>
        <color theme="1" tint="0.249977111117893"/>
      </dataBar>
      <extLst>
        <ext xmlns:x14="http://schemas.microsoft.com/office/spreadsheetml/2009/9/main" uri="{B025F937-C7B1-47D3-B67F-A62EFF666E3E}">
          <x14:id>{82BA63E7-1098-4931-91F1-1B29948AFD56}</x14:id>
        </ext>
      </extLst>
    </cfRule>
    <cfRule type="colorScale" priority="62">
      <colorScale>
        <cfvo type="percent" val="5"/>
        <cfvo type="percent" val="40"/>
        <cfvo type="percent" val="75"/>
        <color theme="7"/>
        <color theme="5"/>
        <color theme="6"/>
      </colorScale>
    </cfRule>
  </conditionalFormatting>
  <conditionalFormatting sqref="G2:G3">
    <cfRule type="colorScale" priority="3">
      <colorScale>
        <cfvo type="min"/>
        <cfvo type="percentile" val="50"/>
        <cfvo type="max"/>
        <color theme="7"/>
        <color theme="5"/>
        <color theme="6"/>
      </colorScale>
    </cfRule>
  </conditionalFormatting>
  <conditionalFormatting sqref="F2:H3">
    <cfRule type="colorScale" priority="2">
      <colorScale>
        <cfvo type="percent" val="5"/>
        <cfvo type="percent" val="40"/>
        <cfvo type="percent" val="75"/>
        <color theme="7"/>
        <color theme="5"/>
        <color theme="6"/>
      </colorScale>
    </cfRule>
  </conditionalFormatting>
  <conditionalFormatting sqref="C5">
    <cfRule type="expression" dxfId="9" priority="1">
      <formula>$D$5="No Highlight"</formula>
    </cfRule>
  </conditionalFormatting>
  <dataValidations disablePrompts="1" xWindow="428" yWindow="285" count="2">
    <dataValidation type="list" allowBlank="1" showInputMessage="1" promptTitle="Highlight Period" prompt="Select the interval for your assignment due highlight. " sqref="D5">
      <formula1>"NO HIGHLIGHT,DAYS,WEEKS,MONTHS"</formula1>
    </dataValidation>
    <dataValidation type="list" allowBlank="1" showInputMessage="1" promptTitle="Highlight Interval" prompt="Select the interval value for your assignment due highlight." sqref="C5">
      <formula1>"1,2,3,4,5,6,7,8,9,10,11,12,13,14,15,16,17,18,19,20,21,22,23,24,25,26,27,28,29,30"</formula1>
    </dataValidation>
  </dataValidations>
  <hyperlinks>
    <hyperlink ref="G1:H1" location="'Assignment Details'!A1" tooltip="Click to view assignment details" display="ASSIGNMENT DETAILS &gt;"/>
  </hyperlinks>
  <printOptions horizontalCentered="1"/>
  <pageMargins left="0.25" right="0.25" top="0.75" bottom="0.75" header="0.3" footer="0.3"/>
  <pageSetup fitToHeight="0" orientation="landscape" r:id="rId1"/>
  <headerFooter differentFirst="1">
    <oddFooter>Page &amp;P of &amp;N</oddFooter>
  </headerFooter>
  <ignoredErrors>
    <ignoredError sqref="F8:F19" calculatedColumn="1"/>
  </ignoredErrors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2BA63E7-1098-4931-91F1-1B29948AFD56}">
            <x14:dataBar minLength="0" maxLength="100" border="1" gradient="0" negativeBarBorderColorSameAsPositive="0">
              <x14:cfvo type="num">
                <xm:f>0</xm:f>
              </x14:cfvo>
              <x14:cfvo type="num">
                <xm:f>1</xm:f>
              </x14:cfvo>
              <x14:borderColor theme="1" tint="0.249977111117893"/>
              <x14:negativeFillColor rgb="FFFF0000"/>
              <x14:negativeBorderColor rgb="FFFF0000"/>
              <x14:axisColor rgb="FF000000"/>
            </x14:dataBar>
          </x14:cfRule>
          <xm:sqref>G8:G19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7"/>
    <pageSetUpPr autoPageBreaks="0" fitToPage="1"/>
  </sheetPr>
  <dimension ref="A1:O22"/>
  <sheetViews>
    <sheetView showGridLines="0" zoomScaleNormal="100" workbookViewId="0"/>
  </sheetViews>
  <sheetFormatPr defaultRowHeight="15" customHeight="1"/>
  <cols>
    <col min="1" max="1" width="2.5703125" style="14" customWidth="1"/>
    <col min="2" max="2" width="19" style="7" customWidth="1"/>
    <col min="3" max="3" width="26.140625" style="20" customWidth="1"/>
    <col min="4" max="4" width="23.5703125" style="19" customWidth="1"/>
    <col min="5" max="6" width="16.28515625" style="18" customWidth="1"/>
    <col min="7" max="7" width="13.85546875" style="18" customWidth="1"/>
    <col min="8" max="8" width="2.5703125" customWidth="1"/>
    <col min="9" max="13" width="10.5703125" customWidth="1"/>
    <col min="15" max="15" width="2.28515625" customWidth="1"/>
  </cols>
  <sheetData>
    <row r="1" spans="1:15" ht="37.5" customHeight="1">
      <c r="A1" s="15"/>
      <c r="B1" s="46" t="s">
        <v>33</v>
      </c>
      <c r="C1" s="8"/>
      <c r="D1" s="17"/>
      <c r="E1" s="17"/>
      <c r="F1" s="17"/>
      <c r="G1" s="9"/>
      <c r="H1" s="2"/>
      <c r="I1" s="2"/>
      <c r="J1" s="2"/>
      <c r="K1" s="2"/>
      <c r="L1" s="2"/>
      <c r="M1" s="28"/>
      <c r="N1" s="28"/>
      <c r="O1" s="32" t="s">
        <v>34</v>
      </c>
    </row>
    <row r="2" spans="1:15" ht="33.75" customHeight="1">
      <c r="A2" s="15"/>
      <c r="B2" s="25" t="s">
        <v>35</v>
      </c>
      <c r="C2" s="8"/>
      <c r="D2" s="17"/>
      <c r="E2" s="17"/>
      <c r="F2" s="17"/>
      <c r="G2" s="9"/>
      <c r="H2" s="6"/>
      <c r="I2" s="6"/>
      <c r="J2" s="2"/>
      <c r="K2" s="2"/>
      <c r="L2" s="2"/>
      <c r="M2" s="2"/>
      <c r="N2" s="1"/>
      <c r="O2" s="2"/>
    </row>
    <row r="3" spans="1:15" ht="15" customHeight="1">
      <c r="A3" s="16"/>
    </row>
    <row r="4" spans="1:15" ht="23.25">
      <c r="A4" s="11"/>
      <c r="B4" s="13" t="s">
        <v>9</v>
      </c>
      <c r="C4" s="12" t="s">
        <v>8</v>
      </c>
      <c r="D4" s="12" t="s">
        <v>7</v>
      </c>
      <c r="E4" s="12" t="s">
        <v>10</v>
      </c>
      <c r="F4" s="12" t="s">
        <v>11</v>
      </c>
      <c r="G4" s="12" t="s">
        <v>12</v>
      </c>
    </row>
    <row r="5" spans="1:15" ht="15.75">
      <c r="B5" s="51" t="s">
        <v>16</v>
      </c>
      <c r="C5" s="51" t="s">
        <v>15</v>
      </c>
      <c r="D5" s="48" t="s">
        <v>14</v>
      </c>
      <c r="E5" s="4">
        <v>41947</v>
      </c>
      <c r="F5" s="4">
        <v>42007</v>
      </c>
      <c r="G5" s="5">
        <v>1</v>
      </c>
    </row>
    <row r="6" spans="1:15" ht="15.75">
      <c r="B6" s="51"/>
      <c r="C6" s="52"/>
      <c r="D6" s="48" t="s">
        <v>22</v>
      </c>
      <c r="E6" s="4">
        <v>41952</v>
      </c>
      <c r="F6" s="4">
        <v>41997</v>
      </c>
      <c r="G6" s="5">
        <v>0.5</v>
      </c>
    </row>
    <row r="7" spans="1:15" ht="15.75">
      <c r="B7" s="51"/>
      <c r="C7" s="52"/>
      <c r="D7" s="48" t="s">
        <v>27</v>
      </c>
      <c r="E7" s="4">
        <v>41967</v>
      </c>
      <c r="F7" s="4">
        <v>41995</v>
      </c>
      <c r="G7" s="5">
        <v>0.75</v>
      </c>
    </row>
    <row r="8" spans="1:15" ht="15.75">
      <c r="B8" s="51"/>
      <c r="C8" s="48" t="s">
        <v>32</v>
      </c>
      <c r="D8" s="48" t="s">
        <v>31</v>
      </c>
      <c r="E8" s="4">
        <v>41949</v>
      </c>
      <c r="F8" s="4">
        <v>42021</v>
      </c>
      <c r="G8" s="5">
        <v>0.6</v>
      </c>
    </row>
    <row r="9" spans="1:15" ht="15.75">
      <c r="B9" s="51" t="s">
        <v>18</v>
      </c>
      <c r="C9" s="51" t="s">
        <v>15</v>
      </c>
      <c r="D9" s="48" t="s">
        <v>17</v>
      </c>
      <c r="E9" s="4">
        <v>41957</v>
      </c>
      <c r="F9" s="4">
        <v>42037</v>
      </c>
      <c r="G9" s="5">
        <v>0.1</v>
      </c>
    </row>
    <row r="10" spans="1:15" ht="15.75">
      <c r="B10" s="51"/>
      <c r="C10" s="52"/>
      <c r="D10" s="48" t="s">
        <v>19</v>
      </c>
      <c r="E10" s="4">
        <v>41962</v>
      </c>
      <c r="F10" s="4">
        <v>42019</v>
      </c>
      <c r="G10" s="5">
        <v>0.8</v>
      </c>
    </row>
    <row r="11" spans="1:15" ht="15.75">
      <c r="B11" s="51"/>
      <c r="C11" s="52"/>
      <c r="D11" s="48" t="s">
        <v>23</v>
      </c>
      <c r="E11" s="4">
        <v>41943</v>
      </c>
      <c r="F11" s="4">
        <v>42057</v>
      </c>
      <c r="G11" s="5">
        <v>0.3</v>
      </c>
    </row>
    <row r="12" spans="1:15" ht="15.75">
      <c r="B12" s="51" t="s">
        <v>21</v>
      </c>
      <c r="C12" s="52" t="s">
        <v>15</v>
      </c>
      <c r="D12" s="48" t="s">
        <v>20</v>
      </c>
      <c r="E12" s="4">
        <v>41917</v>
      </c>
      <c r="F12" s="4">
        <v>42017</v>
      </c>
      <c r="G12" s="5">
        <v>0.2</v>
      </c>
    </row>
    <row r="13" spans="1:15" ht="15.75">
      <c r="B13" s="51"/>
      <c r="C13" s="52"/>
      <c r="D13" s="48" t="s">
        <v>24</v>
      </c>
      <c r="E13" s="4">
        <v>41955</v>
      </c>
      <c r="F13" s="4">
        <v>42001</v>
      </c>
      <c r="G13" s="5">
        <v>0.35</v>
      </c>
    </row>
    <row r="14" spans="1:15" ht="15.75">
      <c r="B14" s="51"/>
      <c r="C14" s="48" t="s">
        <v>29</v>
      </c>
      <c r="D14" s="48" t="s">
        <v>30</v>
      </c>
      <c r="E14" s="4">
        <v>41964</v>
      </c>
      <c r="F14" s="4">
        <v>42032</v>
      </c>
      <c r="G14" s="5">
        <v>0.55000000000000004</v>
      </c>
    </row>
    <row r="15" spans="1:15" ht="15.75">
      <c r="B15" s="51" t="s">
        <v>26</v>
      </c>
      <c r="C15" s="48" t="s">
        <v>15</v>
      </c>
      <c r="D15" s="48" t="s">
        <v>25</v>
      </c>
      <c r="E15" s="4">
        <v>41967</v>
      </c>
      <c r="F15" s="4">
        <v>42027</v>
      </c>
      <c r="G15" s="5">
        <v>0.4</v>
      </c>
    </row>
    <row r="16" spans="1:15" ht="15.75">
      <c r="B16" s="51"/>
      <c r="C16" s="48" t="s">
        <v>29</v>
      </c>
      <c r="D16" s="48" t="s">
        <v>28</v>
      </c>
      <c r="E16" s="4">
        <v>41927</v>
      </c>
      <c r="F16" s="4">
        <v>42037</v>
      </c>
      <c r="G16" s="5">
        <v>0.5</v>
      </c>
    </row>
    <row r="17" spans="2:7" ht="15.75">
      <c r="B17"/>
      <c r="C17"/>
      <c r="D17"/>
      <c r="E17"/>
      <c r="F17"/>
      <c r="G17"/>
    </row>
    <row r="18" spans="2:7" ht="15.75">
      <c r="B18"/>
      <c r="C18"/>
      <c r="D18"/>
      <c r="E18"/>
      <c r="F18"/>
      <c r="G18"/>
    </row>
    <row r="19" spans="2:7" ht="15.75">
      <c r="B19"/>
      <c r="C19"/>
      <c r="D19"/>
      <c r="E19"/>
      <c r="F19"/>
      <c r="G19"/>
    </row>
    <row r="22" spans="2:7" ht="15" customHeight="1">
      <c r="F22" s="18" t="s">
        <v>36</v>
      </c>
    </row>
  </sheetData>
  <mergeCells count="6">
    <mergeCell ref="B15:B16"/>
    <mergeCell ref="C5:C7"/>
    <mergeCell ref="C9:C13"/>
    <mergeCell ref="B5:B8"/>
    <mergeCell ref="B9:B11"/>
    <mergeCell ref="B12:B14"/>
  </mergeCells>
  <hyperlinks>
    <hyperlink ref="L1:N1" location="'Assignment Schedule'!A1" tooltip="Click to view schedule" display="&lt; ASSIGNMENT SCHEDULE"/>
  </hyperlinks>
  <printOptions horizontalCentered="1"/>
  <pageMargins left="0.25" right="0.25" top="0.75" bottom="0.75" header="0.3" footer="0.3"/>
  <pageSetup fitToHeight="0" orientation="portrait" horizontalDpi="1200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Web App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 </cp:lastModifiedBy>
  <cp:revision/>
  <dcterms:created xsi:type="dcterms:W3CDTF">2013-12-31T23:17:53Z</dcterms:created>
  <dcterms:modified xsi:type="dcterms:W3CDTF">2014-12-04T18:54:36Z</dcterms:modified>
</cp:coreProperties>
</file>